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35" windowHeight="3540" firstSheet="1" activeTab="1"/>
  </bookViews>
  <sheets>
    <sheet name="Организации" sheetId="1" state="hidden" r:id="rId1"/>
    <sheet name="для организации" sheetId="2" r:id="rId2"/>
    <sheet name="Лист1 (2)" sheetId="3" state="hidden" r:id="rId3"/>
    <sheet name="Лист1" sheetId="4" state="hidden" r:id="rId4"/>
    <sheet name="МО" sheetId="5" state="hidden" r:id="rId5"/>
  </sheets>
  <definedNames>
    <definedName name="_xlfn.IFERROR" hidden="1">#NAME?</definedName>
    <definedName name="_xlnm.Print_Area" localSheetId="1">'для организации'!$A$1:$D$97</definedName>
    <definedName name="_xlnm.Print_Area" localSheetId="3">'Лист1'!$A$1:$E$83</definedName>
    <definedName name="_xlnm.Print_Area" localSheetId="2">'Лист1 (2)'!$A$1:$D$62</definedName>
    <definedName name="_xlnm.Print_Area" localSheetId="0">'Организации'!$A$1:$D$89</definedName>
  </definedNames>
  <calcPr fullCalcOnLoad="1"/>
</workbook>
</file>

<file path=xl/sharedStrings.xml><?xml version="1.0" encoding="utf-8"?>
<sst xmlns="http://schemas.openxmlformats.org/spreadsheetml/2006/main" count="722" uniqueCount="206">
  <si>
    <t>ПРЕДСТАВЛЕНИЕ</t>
  </si>
  <si>
    <t xml:space="preserve">Участника республиканского (районного, городского) конкурса </t>
  </si>
  <si>
    <t>(город, район, предприятие)</t>
  </si>
  <si>
    <t>на лучшую организацию охраны труда</t>
  </si>
  <si>
    <t>№ п/п</t>
  </si>
  <si>
    <t>Критерии оценки работ по охране труда</t>
  </si>
  <si>
    <t>показатели</t>
  </si>
  <si>
    <t>ед-ца изм.</t>
  </si>
  <si>
    <t>Количество несчастных случаев со смертельным исходом</t>
  </si>
  <si>
    <t>человек</t>
  </si>
  <si>
    <t>дней</t>
  </si>
  <si>
    <t>н.с.</t>
  </si>
  <si>
    <t>П.з.</t>
  </si>
  <si>
    <t>балы</t>
  </si>
  <si>
    <t>А.р.м.</t>
  </si>
  <si>
    <t>Р.м.</t>
  </si>
  <si>
    <t>Т.р.м.</t>
  </si>
  <si>
    <t>Отношение количества рабочих мест - (Р.М.) в организации (МО) к количесву аттестованных рабочих мест (А.р.м.))</t>
  </si>
  <si>
    <t xml:space="preserve">Отношение травмоопасных рабочих мест (Т.р.м.) по результатам аттестации рабочих мест по условиям труда к аттестованным рабочим местам (А.р.м.) </t>
  </si>
  <si>
    <t>(для МО - отношение количества организаций с численностью более 50 человек к количеству этих же организаций где есть штатный специалист по охране труда)</t>
  </si>
  <si>
    <t>приказ</t>
  </si>
  <si>
    <t>организаций</t>
  </si>
  <si>
    <t>да</t>
  </si>
  <si>
    <t>для организаций - наличие приказа о возложении ответсвенности за охрану труда на работника (руководителя) (да или нет)</t>
  </si>
  <si>
    <t>нет</t>
  </si>
  <si>
    <t>(для МО - отношение количества организаций в МО к количеству обученных руководителей)</t>
  </si>
  <si>
    <t>для организаций - обучен руководитель (да или нет)</t>
  </si>
  <si>
    <t>(да, нет)</t>
  </si>
  <si>
    <t>Комиссии по обучению работников по охране труда</t>
  </si>
  <si>
    <t>для организаций - содана комиссия (да, нет)</t>
  </si>
  <si>
    <t>комиссий</t>
  </si>
  <si>
    <t>Комитеты (комиссии) по охране труда</t>
  </si>
  <si>
    <t>для МО - отношение организаций в МО к количеству созданных комиссий</t>
  </si>
  <si>
    <t>дл МО - отношение работников в МО к количеству затраченных средств на охрану труда (согласно перечня)</t>
  </si>
  <si>
    <t>для организации - отношение работников к сумме затраченных средств на охрану труда (согласно перечня)</t>
  </si>
  <si>
    <t>руб</t>
  </si>
  <si>
    <t>Обязательные медицинские осмотры</t>
  </si>
  <si>
    <t>отношение работнико подлежащих переодическим медицинским осмотрам (Р.м.о.) к количеству проботников прошедших медицинский осмотр на дату предоставления информации</t>
  </si>
  <si>
    <t>Обеспеченность работников СИЗ (по результатам аттестации рабочих мест по условиям труда</t>
  </si>
  <si>
    <t>мест - не соответствует</t>
  </si>
  <si>
    <t>аттестованых  р.м.</t>
  </si>
  <si>
    <t>р.м. - не требуется СИЗ</t>
  </si>
  <si>
    <t>человек (подлежит м.о)</t>
  </si>
  <si>
    <t>человек (прошедших)</t>
  </si>
  <si>
    <t>Отношение количества рабочих мест аттестованных с оценкой - несоответствует по обеспеченности СИЗ к количеству аттестованных рабочих мест на которых положенно обеспечение СИЗ (сведения из сводной ведомости)</t>
  </si>
  <si>
    <t>Проведение дней охраны труда</t>
  </si>
  <si>
    <t>шт.</t>
  </si>
  <si>
    <t>Информация о деятельности по обеспечению охраны труда в средствах массовой информации</t>
  </si>
  <si>
    <t>Наличие кабинетов (уголков) по охране труда</t>
  </si>
  <si>
    <t>для МО - отношение организаций в МО к количеству организаций имеющих кабинет (уголок) по охране труда</t>
  </si>
  <si>
    <t>для организаций наличие кабинета (уголка) по охране труда (да, нет)</t>
  </si>
  <si>
    <t>кабинетов (уголков)</t>
  </si>
  <si>
    <t>Коллективный договор</t>
  </si>
  <si>
    <t>для МО - отношение организаций в МО к количеству заключенных договоров</t>
  </si>
  <si>
    <t>для организаций - наличие заключенного коллективного договора (да, нет)</t>
  </si>
  <si>
    <t>договоров</t>
  </si>
  <si>
    <t>Заседания межведомственной районной комиссии по охране труда (только для МО)</t>
  </si>
  <si>
    <t>Аттестация рабочих мест по условиям труда</t>
  </si>
  <si>
    <t>Травмобезопасность</t>
  </si>
  <si>
    <t>Средства затраченные на охрану труда</t>
  </si>
  <si>
    <t>Обучение руководителя организации по охране труда</t>
  </si>
  <si>
    <t>Служба охраны труда</t>
  </si>
  <si>
    <t>отношение выявленных профзаболеваний - (П.з.) за отчетный период к  среднесписочному числу работников - (С)</t>
  </si>
  <si>
    <t>Профессиональная заболеваемость</t>
  </si>
  <si>
    <t>Коэффициент частоты травматизма (Кч)</t>
  </si>
  <si>
    <t xml:space="preserve">(отношение количества несчастных случаев -(Н) к среднесписочному числу работников - (С)) 
</t>
  </si>
  <si>
    <t xml:space="preserve">
(отношение количества  дней нетрудоспособности - (Д) к количеству   несчастных случаев - (Н)
</t>
  </si>
  <si>
    <t>Коэффициент  тяжести  травматизма Кт= Д/Н</t>
  </si>
  <si>
    <t xml:space="preserve">Количество несчастных случаев </t>
  </si>
  <si>
    <t>количество дней нетрудоспособности</t>
  </si>
  <si>
    <t>количество несчастных случаев</t>
  </si>
  <si>
    <t>количество выявленных профзаболеваний</t>
  </si>
  <si>
    <t>количество работников в организации (МО)</t>
  </si>
  <si>
    <t>количество аттестованных рабочих мест</t>
  </si>
  <si>
    <t>количество рабочих мест в организации (МО) всего</t>
  </si>
  <si>
    <t>количество аттестованных рабочих мест в организации (МО) всего</t>
  </si>
  <si>
    <t>количество травмоопасных рабочих мест в организации (МО) по результатам аттестации рабочих мест по условиям труда</t>
  </si>
  <si>
    <t>для МО</t>
  </si>
  <si>
    <t>количество организаций с численностью более 50 человек где есть штатный специалист по охране труда</t>
  </si>
  <si>
    <t>количества организаций с численностью более 50 человек</t>
  </si>
  <si>
    <t>для организаций</t>
  </si>
  <si>
    <t xml:space="preserve"> наличие приказа о возложении ответсвенности за охрану труда на работника (руководителя) (да или нет)</t>
  </si>
  <si>
    <t>количество обученных руководителей организаций</t>
  </si>
  <si>
    <t>количество организаций (всего)</t>
  </si>
  <si>
    <t>обучен руководитель (да или нет)</t>
  </si>
  <si>
    <t>количество созданных комиссий</t>
  </si>
  <si>
    <t>содана комиссия (да, нет)</t>
  </si>
  <si>
    <t>количество работников в организации (МО) (всего)</t>
  </si>
  <si>
    <t>сумма израсходованных средств на охрану труда в организации (МО) (согласно перечня)</t>
  </si>
  <si>
    <t>количество работников прошедших периодический медицинский осмотр на дату предоставления информации</t>
  </si>
  <si>
    <t>количество работников подлежащих обязательным периодическим медицинским осмотрам в организации (МО)</t>
  </si>
  <si>
    <t>количество рабочих мест в организации (МО) на которых не требуется СИЗ</t>
  </si>
  <si>
    <t>Обеспеченность работников СИЗ (по результатам аттестации рабочих мест по условиям труда)</t>
  </si>
  <si>
    <t>количество аттестованных рабочих мест по условиям труда в организации (МО) (всего)</t>
  </si>
  <si>
    <t xml:space="preserve">количества рабочих мест аттестованных с оценкой - несоответствует по обеспеченности СИЗ </t>
  </si>
  <si>
    <t>Проведение дней охраны труда в организации (МО)</t>
  </si>
  <si>
    <t>количество организаций в МО имеющих кабинету (уголки) по охране труда</t>
  </si>
  <si>
    <t>количество организаций в МО (всего)</t>
  </si>
  <si>
    <t>наличие кабинета (уголка) по охране труда (да, нет)</t>
  </si>
  <si>
    <t>количество заключенных коллективных договоров (всего)</t>
  </si>
  <si>
    <t>наличие заключенного коллективного договора (да, нет)</t>
  </si>
  <si>
    <t>количество проведенных заседаний</t>
  </si>
  <si>
    <t xml:space="preserve">Всего организаций _____, из них с числом работников более 50 человек _____, </t>
  </si>
  <si>
    <t>Всего работников в организации (МО) _____, в том числе женщин _____, подростков _____</t>
  </si>
  <si>
    <t>Учавствовало организаций в конкурсе всего _____, в т.ч. с числом работников более 50 человек ___</t>
  </si>
  <si>
    <t>Участвовало в конкурсе работников всего _____, в том числе женщин ____, подростков _____</t>
  </si>
  <si>
    <r>
      <t xml:space="preserve">Критерии оценки работ по охране труда </t>
    </r>
    <r>
      <rPr>
        <b/>
        <i/>
        <sz val="14"/>
        <color indexed="8"/>
        <rFont val="Times New Roman"/>
        <family val="1"/>
      </rPr>
      <t>(предоставляемые сведения)</t>
    </r>
  </si>
  <si>
    <t>статья</t>
  </si>
  <si>
    <t>руб.</t>
  </si>
  <si>
    <t xml:space="preserve">         ________________________________     _______________________</t>
  </si>
  <si>
    <t xml:space="preserve">                        </t>
  </si>
  <si>
    <t>Травмоопасность</t>
  </si>
  <si>
    <t>Средства ФСС на предупредительные меры</t>
  </si>
  <si>
    <t>количество организаций использовавших средства ФСС (всего)</t>
  </si>
  <si>
    <t>использование средств ФСС на предупредительные меры за отчетный период (да, нет)</t>
  </si>
  <si>
    <t>МП</t>
  </si>
  <si>
    <t>создана комиссия (да, нет)</t>
  </si>
  <si>
    <t xml:space="preserve">описание подсчета бала </t>
  </si>
  <si>
    <t>отношение количества НС к количеству работников в организации (МО) умноженное на 100</t>
  </si>
  <si>
    <t>ИТОГ:</t>
  </si>
  <si>
    <t>отношение количества выявленных профзаболеваний (в отчетном году) к количеству работников в организации (МО)</t>
  </si>
  <si>
    <t>отношение количества травмоопасных рабочих мест к количеству аттестованных рабочих мест в организации (МО), если аттестация не проведена (0 аттестованных рабочих мест), то дается 100 балов</t>
  </si>
  <si>
    <t>примечание</t>
  </si>
  <si>
    <t>минимально 0 балов</t>
  </si>
  <si>
    <t>минимально 1 бал</t>
  </si>
  <si>
    <t>ответственный есть - 0 балов, ответственный не назначен - 2 бала</t>
  </si>
  <si>
    <t>минимум 0 балов</t>
  </si>
  <si>
    <t>руководитель обучен - 0 балов, не обучен - 2 бала</t>
  </si>
  <si>
    <t>комиссия создана - 0, комиссия отсутствует - 2 бала</t>
  </si>
  <si>
    <t>единица деленная на количество средств израсходованных на одного работника</t>
  </si>
  <si>
    <t>максимально - количество работников умноженное на 100 (если средства на охрану труда не выделялись)</t>
  </si>
  <si>
    <t>минимально - 0 балов</t>
  </si>
  <si>
    <t>единица деленная на количество дней охраны труда. Если на проводились -10 балов</t>
  </si>
  <si>
    <t>единица деленная на количество опубликованных статей. Если не издавались -10 балов</t>
  </si>
  <si>
    <t>количество организаций в МО имеющих кабинет (уголки) по охране труда</t>
  </si>
  <si>
    <t>количество организаций не имеющих кабинет (уголок) умноженное на 2</t>
  </si>
  <si>
    <t>минимально 0 бал</t>
  </si>
  <si>
    <t>количество организаций с численностью более 50 человек где отсутствует штатный специалист помноженное на 2</t>
  </si>
  <si>
    <t>количество не обученных руководителей организаций помноженное на 2</t>
  </si>
  <si>
    <t>за каждого не прошедшего медицинский осмотр работника 10 балов</t>
  </si>
  <si>
    <t>минимум 0 бал</t>
  </si>
  <si>
    <t>уголок есть - 0 балов, уголка нет - 2 бала</t>
  </si>
  <si>
    <t>количество организаций не заключивших коллективный договор деленное на 1000</t>
  </si>
  <si>
    <t>договор заключен - 0 балов, договор отсутствует 2 бала</t>
  </si>
  <si>
    <t>средсва ФСС на предупредительные меры использовались - 0 балов, нет - 2 бала</t>
  </si>
  <si>
    <t>единица деленная на количесво проведенных заседаний межведомственной районной комиссии. Заседания не проводились - 10 балов</t>
  </si>
  <si>
    <t>отношение количества рабочих мест не обеспеченных СИЗ к количеству аттестованных рабочих мест  на которых необходима выдача СИЗ. Если нет аттестованных рабочих мест - 100 балов</t>
  </si>
  <si>
    <t>отношение количества дней нетрудоспособности к количеству НС деленное на 10</t>
  </si>
  <si>
    <t xml:space="preserve">количество организаций не использующих средсва ФСС на предупредительные меры деленное на 100 </t>
  </si>
  <si>
    <t>разница между количеством организаций всего и количеством созданных комиссий деленное на 1000</t>
  </si>
  <si>
    <t>отношение количества РМ в организации (МО) к количеству аттестованных рабочих мест. Если аттестация не проведена (0 аттестованных рабочих мест) дается количество балов равное количеству рабочих мест *10</t>
  </si>
  <si>
    <t>за каждый смертельный случай - 5 балов</t>
  </si>
  <si>
    <t>Горно-Алтайск</t>
  </si>
  <si>
    <t>Майма</t>
  </si>
  <si>
    <t>Чемал</t>
  </si>
  <si>
    <t>Шебалино</t>
  </si>
  <si>
    <t>Онгудай</t>
  </si>
  <si>
    <t>Улаган</t>
  </si>
  <si>
    <t>Кош-Агач</t>
  </si>
  <si>
    <t>Усть-Кан</t>
  </si>
  <si>
    <t>Усть-Кокса</t>
  </si>
  <si>
    <t>Чоя</t>
  </si>
  <si>
    <t>Турочак</t>
  </si>
  <si>
    <t>организация</t>
  </si>
  <si>
    <t>количество организаций в МО имеющих кабинеты (уголки) по охране труда</t>
  </si>
  <si>
    <t xml:space="preserve">Всего организаций ____, из них с числом работников более 50 человек ___, </t>
  </si>
  <si>
    <t>Всего работников в организации (МО) _____, в том числе женщин _____, подростков нет</t>
  </si>
  <si>
    <t>(да/нет)</t>
  </si>
  <si>
    <t>Улучшение условий труда</t>
  </si>
  <si>
    <t>количество рабочих мест на которых улучшены условия труда (с обязательным проведением повторной оценки условий труда)</t>
  </si>
  <si>
    <t>количество рабочих мест с вредными условиями труда в организации (МО) всего</t>
  </si>
  <si>
    <t xml:space="preserve">количество несчастных случаев </t>
  </si>
  <si>
    <t>(наименование организации/муниципального образования)</t>
  </si>
  <si>
    <t>Специальная оценка условий труда (аттестация рабочих мест)</t>
  </si>
  <si>
    <t>количество организаций с численностью более 50 человек</t>
  </si>
  <si>
    <t>обучен руководитель</t>
  </si>
  <si>
    <t xml:space="preserve"> наличие приказа о возложении ответственности за охрану труда на работника (руководителя) </t>
  </si>
  <si>
    <t>Наличие комиссии по обучению работников по охране труда</t>
  </si>
  <si>
    <t>Наличие комитета (комиссии) по охране труда</t>
  </si>
  <si>
    <t>создана комиссия</t>
  </si>
  <si>
    <t>содана комиссия</t>
  </si>
  <si>
    <r>
      <t xml:space="preserve">Объем средств, направленных на охрану труда </t>
    </r>
    <r>
      <rPr>
        <i/>
        <sz val="11"/>
        <color indexed="8"/>
        <rFont val="Times New Roman"/>
        <family val="1"/>
      </rPr>
      <t>(в соответствии с типовым перечнем, ежегодно реализуемых работодателем мероприятий по улучшению условий и охраны труда и снижению уровней профессиональных рисков, утвержденным приказом Минздравсоцразвития России от 1 марта 2012 года № 181н)</t>
    </r>
  </si>
  <si>
    <t>Обязательные медицинские осмотры работников, занятых на работах с вредными и (или) опасными условиями труда</t>
  </si>
  <si>
    <t>количество работников, подлежащих обязательным периодическим медицинским осмотрам в организации (МО)</t>
  </si>
  <si>
    <t>количество работников, прошедших периодический медицинский осмотр на дату предоставления информации</t>
  </si>
  <si>
    <t>количество статей</t>
  </si>
  <si>
    <t>наличие кабинета (уголка) по охране труда</t>
  </si>
  <si>
    <t>Количество заседаний районной межведомственной комиссии по охране труда (только для МО)</t>
  </si>
  <si>
    <t>количество организаций, использовавших средства ФСС (всего)</t>
  </si>
  <si>
    <r>
      <t xml:space="preserve">Наименование показателей по охране труда                  </t>
    </r>
    <r>
      <rPr>
        <b/>
        <i/>
        <sz val="14"/>
        <color indexed="8"/>
        <rFont val="Times New Roman"/>
        <family val="1"/>
      </rPr>
      <t>(предоставляемые сведения)</t>
    </r>
  </si>
  <si>
    <t xml:space="preserve">участника республиканского смотра-конкурса среди муниципальных образований и организаций Республики Алтай на лучшую организацию охраны труда </t>
  </si>
  <si>
    <t>Наличие службы охраны труда</t>
  </si>
  <si>
    <t>Наличие положения о Системе управления охраной труда</t>
  </si>
  <si>
    <t>Использование средств ФСС на предупредительные меры</t>
  </si>
  <si>
    <t>количество рабочих мест на которых проведена специальная оценка условий труда</t>
  </si>
  <si>
    <t>Наличие перечня (плана) мероприятий по улучшению условий и охраны труда (только для организации) (да/нет)</t>
  </si>
  <si>
    <t xml:space="preserve">Обеспечение работников средствами индивидуальной защиты </t>
  </si>
  <si>
    <t>наличие утвержденного перечня норм СИЗ для контингента организации, подлежащего обеспечению СИЗ</t>
  </si>
  <si>
    <t>количество организаций, обеспечивающих работников СИЗ в полном объеме (всего)</t>
  </si>
  <si>
    <t>Количество семинаров-совещаний по вопросам охраны труда (только для МО)</t>
  </si>
  <si>
    <t xml:space="preserve">Обучение по охране труда руководителя и специалиста по охране труда (ответственного за охрану труда) организации </t>
  </si>
  <si>
    <t>обучен специалист</t>
  </si>
  <si>
    <t>Управление профессиональными рисками</t>
  </si>
  <si>
    <t>количество рабочих мест на которых проведена оценка профессиональных рисков</t>
  </si>
  <si>
    <t xml:space="preserve">ПРИЛОЖЕНИЕ №2                                к Положению о республиканском смотре конкурсе среди муниципальных образований и организаций Республики Алтай на лучшую организацию охраны труда в 2022 году                                                 форма
</t>
  </si>
  <si>
    <t>Наличие порядка учета микроповреждений (микротравм)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</si>
</sst>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3" fillId="33" borderId="15" xfId="0" applyFont="1" applyFill="1" applyBorder="1" applyAlignment="1">
      <alignment vertical="top"/>
    </xf>
    <xf numFmtId="2" fontId="6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34" borderId="0" xfId="0" applyFont="1" applyFill="1" applyAlignment="1">
      <alignment horizontal="left" vertical="top"/>
    </xf>
    <xf numFmtId="0" fontId="43" fillId="34" borderId="15" xfId="0" applyFont="1" applyFill="1" applyBorder="1" applyAlignment="1">
      <alignment horizontal="left" vertical="top"/>
    </xf>
    <xf numFmtId="0" fontId="43" fillId="0" borderId="0" xfId="0" applyFont="1" applyAlignment="1">
      <alignment horizont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left" vertical="top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84</xdr:row>
      <xdr:rowOff>228600</xdr:rowOff>
    </xdr:from>
    <xdr:to>
      <xdr:col>1</xdr:col>
      <xdr:colOff>3390900</xdr:colOff>
      <xdr:row>86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2190750" y="25965150"/>
          <a:ext cx="1781175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(ФИО  Заместитель Главы МО - Председатель межведомственной комиссии по охране труда) </a:t>
          </a:r>
        </a:p>
      </xdr:txBody>
    </xdr:sp>
    <xdr:clientData/>
  </xdr:twoCellAnchor>
  <xdr:twoCellAnchor>
    <xdr:from>
      <xdr:col>1</xdr:col>
      <xdr:colOff>1600200</xdr:colOff>
      <xdr:row>88</xdr:row>
      <xdr:rowOff>9525</xdr:rowOff>
    </xdr:from>
    <xdr:to>
      <xdr:col>1</xdr:col>
      <xdr:colOff>3324225</xdr:colOff>
      <xdr:row>88</xdr:row>
      <xdr:rowOff>171450</xdr:rowOff>
    </xdr:to>
    <xdr:sp>
      <xdr:nvSpPr>
        <xdr:cNvPr id="2" name="Прямоугольник 3"/>
        <xdr:cNvSpPr>
          <a:spLocks/>
        </xdr:cNvSpPr>
      </xdr:nvSpPr>
      <xdr:spPr>
        <a:xfrm>
          <a:off x="2181225" y="26698575"/>
          <a:ext cx="1724025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ведущего инженера по охране труда  БУ ) </a:t>
          </a:r>
        </a:p>
      </xdr:txBody>
    </xdr:sp>
    <xdr:clientData/>
  </xdr:twoCellAnchor>
  <xdr:twoCellAnchor>
    <xdr:from>
      <xdr:col>1</xdr:col>
      <xdr:colOff>4962525</xdr:colOff>
      <xdr:row>87</xdr:row>
      <xdr:rowOff>219075</xdr:rowOff>
    </xdr:from>
    <xdr:to>
      <xdr:col>3</xdr:col>
      <xdr:colOff>114300</xdr:colOff>
      <xdr:row>89</xdr:row>
      <xdr:rowOff>19050</xdr:rowOff>
    </xdr:to>
    <xdr:sp>
      <xdr:nvSpPr>
        <xdr:cNvPr id="3" name="Прямоугольник 4"/>
        <xdr:cNvSpPr>
          <a:spLocks/>
        </xdr:cNvSpPr>
      </xdr:nvSpPr>
      <xdr:spPr>
        <a:xfrm>
          <a:off x="5543550" y="26670000"/>
          <a:ext cx="13049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4953000</xdr:colOff>
      <xdr:row>85</xdr:row>
      <xdr:rowOff>0</xdr:rowOff>
    </xdr:from>
    <xdr:to>
      <xdr:col>2</xdr:col>
      <xdr:colOff>733425</xdr:colOff>
      <xdr:row>85</xdr:row>
      <xdr:rowOff>200025</xdr:rowOff>
    </xdr:to>
    <xdr:sp>
      <xdr:nvSpPr>
        <xdr:cNvPr id="4" name="Прямоугольник 5"/>
        <xdr:cNvSpPr>
          <a:spLocks/>
        </xdr:cNvSpPr>
      </xdr:nvSpPr>
      <xdr:spPr>
        <a:xfrm>
          <a:off x="5534025" y="25974675"/>
          <a:ext cx="84772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5057775</xdr:colOff>
      <xdr:row>93</xdr:row>
      <xdr:rowOff>0</xdr:rowOff>
    </xdr:from>
    <xdr:to>
      <xdr:col>3</xdr:col>
      <xdr:colOff>114300</xdr:colOff>
      <xdr:row>93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5524500" y="29213175"/>
          <a:ext cx="13906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5057775</xdr:colOff>
      <xdr:row>96</xdr:row>
      <xdr:rowOff>28575</xdr:rowOff>
    </xdr:from>
    <xdr:to>
      <xdr:col>3</xdr:col>
      <xdr:colOff>114300</xdr:colOff>
      <xdr:row>97</xdr:row>
      <xdr:rowOff>19050</xdr:rowOff>
    </xdr:to>
    <xdr:sp>
      <xdr:nvSpPr>
        <xdr:cNvPr id="2" name="Прямоугольник 2"/>
        <xdr:cNvSpPr>
          <a:spLocks/>
        </xdr:cNvSpPr>
      </xdr:nvSpPr>
      <xdr:spPr>
        <a:xfrm>
          <a:off x="5524500" y="29956125"/>
          <a:ext cx="13906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1238250</xdr:colOff>
      <xdr:row>96</xdr:row>
      <xdr:rowOff>9525</xdr:rowOff>
    </xdr:from>
    <xdr:to>
      <xdr:col>1</xdr:col>
      <xdr:colOff>4276725</xdr:colOff>
      <xdr:row>97</xdr:row>
      <xdr:rowOff>9525</xdr:rowOff>
    </xdr:to>
    <xdr:sp>
      <xdr:nvSpPr>
        <xdr:cNvPr id="3" name="Прямоугольник 3"/>
        <xdr:cNvSpPr>
          <a:spLocks/>
        </xdr:cNvSpPr>
      </xdr:nvSpPr>
      <xdr:spPr>
        <a:xfrm>
          <a:off x="1704975" y="29937075"/>
          <a:ext cx="303847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специалиста по охране труда БУ РА"УСПН" /организации)  </a:t>
          </a:r>
        </a:p>
      </xdr:txBody>
    </xdr:sp>
    <xdr:clientData/>
  </xdr:twoCellAnchor>
  <xdr:twoCellAnchor>
    <xdr:from>
      <xdr:col>1</xdr:col>
      <xdr:colOff>1752600</xdr:colOff>
      <xdr:row>93</xdr:row>
      <xdr:rowOff>9525</xdr:rowOff>
    </xdr:from>
    <xdr:to>
      <xdr:col>1</xdr:col>
      <xdr:colOff>4191000</xdr:colOff>
      <xdr:row>94</xdr:row>
      <xdr:rowOff>171450</xdr:rowOff>
    </xdr:to>
    <xdr:sp>
      <xdr:nvSpPr>
        <xdr:cNvPr id="4" name="Прямоугольник 4"/>
        <xdr:cNvSpPr>
          <a:spLocks/>
        </xdr:cNvSpPr>
      </xdr:nvSpPr>
      <xdr:spPr>
        <a:xfrm>
          <a:off x="2219325" y="29222700"/>
          <a:ext cx="2438400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Заместителя главы МО - Председателя межведомственной комиссии по охране труда/Руководителя организации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A73">
      <selection activeCell="B91" sqref="B91"/>
    </sheetView>
  </sheetViews>
  <sheetFormatPr defaultColWidth="9.140625" defaultRowHeight="15"/>
  <cols>
    <col min="1" max="1" width="8.7109375" style="32" customWidth="1"/>
    <col min="2" max="2" width="76.00390625" style="3" customWidth="1"/>
    <col min="3" max="3" width="16.28125" style="5" customWidth="1"/>
    <col min="4" max="4" width="15.7109375" style="4" bestFit="1" customWidth="1"/>
    <col min="5" max="5" width="7.8515625" style="1" bestFit="1" customWidth="1"/>
    <col min="6" max="6" width="15.7109375" style="1" bestFit="1" customWidth="1"/>
    <col min="7" max="7" width="7.8515625" style="1" bestFit="1" customWidth="1"/>
    <col min="8" max="8" width="15.7109375" style="1" bestFit="1" customWidth="1"/>
    <col min="9" max="9" width="7.8515625" style="1" bestFit="1" customWidth="1"/>
    <col min="10" max="10" width="15.7109375" style="1" bestFit="1" customWidth="1"/>
    <col min="11" max="11" width="7.8515625" style="1" bestFit="1" customWidth="1"/>
    <col min="12" max="12" width="15.7109375" style="1" bestFit="1" customWidth="1"/>
    <col min="13" max="13" width="7.8515625" style="1" bestFit="1" customWidth="1"/>
    <col min="14" max="14" width="15.7109375" style="1" bestFit="1" customWidth="1"/>
    <col min="15" max="15" width="7.8515625" style="1" bestFit="1" customWidth="1"/>
    <col min="16" max="16" width="15.7109375" style="1" bestFit="1" customWidth="1"/>
    <col min="17" max="17" width="7.8515625" style="1" bestFit="1" customWidth="1"/>
    <col min="18" max="18" width="15.7109375" style="1" bestFit="1" customWidth="1"/>
    <col min="19" max="19" width="7.8515625" style="1" bestFit="1" customWidth="1"/>
    <col min="20" max="20" width="15.7109375" style="1" bestFit="1" customWidth="1"/>
    <col min="21" max="21" width="7.8515625" style="1" bestFit="1" customWidth="1"/>
    <col min="22" max="22" width="15.7109375" style="1" bestFit="1" customWidth="1"/>
    <col min="23" max="23" width="7.8515625" style="1" bestFit="1" customWidth="1"/>
    <col min="24" max="24" width="15.7109375" style="1" bestFit="1" customWidth="1"/>
    <col min="25" max="25" width="7.8515625" style="1" bestFit="1" customWidth="1"/>
    <col min="26" max="16384" width="9.140625" style="1" customWidth="1"/>
  </cols>
  <sheetData>
    <row r="1" spans="3:4" ht="18.75">
      <c r="C1" s="113"/>
      <c r="D1" s="113"/>
    </row>
    <row r="2" spans="1:4" ht="18.75">
      <c r="A2" s="110"/>
      <c r="B2" s="110"/>
      <c r="C2" s="110"/>
      <c r="D2" s="110"/>
    </row>
    <row r="3" spans="1:4" ht="18.75">
      <c r="A3" s="100"/>
      <c r="B3" s="100"/>
      <c r="C3" s="100"/>
      <c r="D3" s="100"/>
    </row>
    <row r="4" spans="1:4" ht="18.75">
      <c r="A4" s="111"/>
      <c r="B4" s="111"/>
      <c r="C4" s="111"/>
      <c r="D4" s="111"/>
    </row>
    <row r="5" spans="1:4" ht="18.75">
      <c r="A5" s="112"/>
      <c r="B5" s="112"/>
      <c r="C5" s="112"/>
      <c r="D5" s="112"/>
    </row>
    <row r="6" spans="1:4" ht="18.75">
      <c r="A6" s="100"/>
      <c r="B6" s="100"/>
      <c r="C6" s="100"/>
      <c r="D6" s="100"/>
    </row>
    <row r="7" spans="1:4" ht="18.75">
      <c r="A7" s="107"/>
      <c r="B7" s="107"/>
      <c r="C7" s="107"/>
      <c r="D7" s="107"/>
    </row>
    <row r="8" spans="1:4" ht="18.75">
      <c r="A8" s="106"/>
      <c r="B8" s="106"/>
      <c r="C8" s="106"/>
      <c r="D8" s="106"/>
    </row>
    <row r="9" spans="1:23" ht="18.75">
      <c r="A9" s="107"/>
      <c r="B9" s="107"/>
      <c r="C9" s="107"/>
      <c r="D9" s="107"/>
      <c r="E9" s="100" t="s">
        <v>163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1:25" ht="121.5" customHeight="1">
      <c r="A10" s="56"/>
      <c r="B10" s="56"/>
      <c r="C10" s="56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38.25">
      <c r="A11" s="9" t="s">
        <v>4</v>
      </c>
      <c r="B11" s="9" t="s">
        <v>106</v>
      </c>
      <c r="C11" s="9" t="s">
        <v>7</v>
      </c>
      <c r="D11" s="10" t="s">
        <v>6</v>
      </c>
      <c r="E11" s="55" t="s">
        <v>13</v>
      </c>
      <c r="F11" s="10" t="s">
        <v>6</v>
      </c>
      <c r="G11" s="55" t="s">
        <v>13</v>
      </c>
      <c r="H11" s="10" t="s">
        <v>6</v>
      </c>
      <c r="I11" s="55" t="s">
        <v>13</v>
      </c>
      <c r="J11" s="10" t="s">
        <v>6</v>
      </c>
      <c r="K11" s="55" t="s">
        <v>13</v>
      </c>
      <c r="L11" s="10" t="s">
        <v>6</v>
      </c>
      <c r="M11" s="55" t="s">
        <v>13</v>
      </c>
      <c r="N11" s="10" t="s">
        <v>6</v>
      </c>
      <c r="O11" s="55" t="s">
        <v>13</v>
      </c>
      <c r="P11" s="10" t="s">
        <v>6</v>
      </c>
      <c r="Q11" s="55" t="s">
        <v>13</v>
      </c>
      <c r="R11" s="10" t="s">
        <v>6</v>
      </c>
      <c r="S11" s="55" t="s">
        <v>13</v>
      </c>
      <c r="T11" s="10" t="s">
        <v>6</v>
      </c>
      <c r="U11" s="55" t="s">
        <v>13</v>
      </c>
      <c r="V11" s="10" t="s">
        <v>6</v>
      </c>
      <c r="W11" s="55" t="s">
        <v>13</v>
      </c>
      <c r="X11" s="10" t="s">
        <v>6</v>
      </c>
      <c r="Y11" s="55" t="s">
        <v>13</v>
      </c>
    </row>
    <row r="12" spans="1:25" ht="37.5">
      <c r="A12" s="26">
        <v>1</v>
      </c>
      <c r="B12" s="9" t="s">
        <v>8</v>
      </c>
      <c r="C12" s="47" t="s">
        <v>46</v>
      </c>
      <c r="D12" s="50"/>
      <c r="E12" s="49">
        <f>D12*5</f>
        <v>0</v>
      </c>
      <c r="F12" s="50"/>
      <c r="G12" s="49">
        <f>F12*5</f>
        <v>0</v>
      </c>
      <c r="H12" s="50"/>
      <c r="I12" s="49">
        <f>H12*5</f>
        <v>0</v>
      </c>
      <c r="J12" s="50"/>
      <c r="K12" s="49">
        <f>J12*5</f>
        <v>0</v>
      </c>
      <c r="L12" s="50"/>
      <c r="M12" s="49">
        <f>L12*5</f>
        <v>0</v>
      </c>
      <c r="N12" s="50"/>
      <c r="O12" s="49">
        <f>N12*5</f>
        <v>0</v>
      </c>
      <c r="P12" s="50"/>
      <c r="Q12" s="49">
        <f>P12*5</f>
        <v>0</v>
      </c>
      <c r="R12" s="50"/>
      <c r="S12" s="49">
        <f>R12*5</f>
        <v>0</v>
      </c>
      <c r="T12" s="50"/>
      <c r="U12" s="49">
        <f>T12*5</f>
        <v>0</v>
      </c>
      <c r="V12" s="50"/>
      <c r="W12" s="49">
        <f>V12*5</f>
        <v>0</v>
      </c>
      <c r="X12" s="50"/>
      <c r="Y12" s="49">
        <f>X12*5</f>
        <v>0</v>
      </c>
    </row>
    <row r="13" spans="1:25" ht="18.75">
      <c r="A13" s="91">
        <v>2</v>
      </c>
      <c r="B13" s="18" t="s">
        <v>64</v>
      </c>
      <c r="C13" s="102" t="s">
        <v>46</v>
      </c>
      <c r="D13" s="86"/>
      <c r="E13" s="91" t="e">
        <f>D13/D15*100</f>
        <v>#DIV/0!</v>
      </c>
      <c r="F13" s="86"/>
      <c r="G13" s="91" t="e">
        <f>F13/F15*100</f>
        <v>#DIV/0!</v>
      </c>
      <c r="H13" s="86"/>
      <c r="I13" s="91" t="e">
        <f>H13/H15*100</f>
        <v>#DIV/0!</v>
      </c>
      <c r="J13" s="86"/>
      <c r="K13" s="91" t="e">
        <f>J13/J15*100</f>
        <v>#DIV/0!</v>
      </c>
      <c r="L13" s="86"/>
      <c r="M13" s="91" t="e">
        <f>L13/L15*100</f>
        <v>#DIV/0!</v>
      </c>
      <c r="N13" s="86"/>
      <c r="O13" s="91" t="e">
        <f>N13/N15*100</f>
        <v>#DIV/0!</v>
      </c>
      <c r="P13" s="86"/>
      <c r="Q13" s="91" t="e">
        <f>P13/P15*100</f>
        <v>#DIV/0!</v>
      </c>
      <c r="R13" s="86"/>
      <c r="S13" s="91" t="e">
        <f>R13/R15*100</f>
        <v>#DIV/0!</v>
      </c>
      <c r="T13" s="86"/>
      <c r="U13" s="91" t="e">
        <f>T13/T15*100</f>
        <v>#DIV/0!</v>
      </c>
      <c r="V13" s="86"/>
      <c r="W13" s="91" t="e">
        <f>V13/V15*100</f>
        <v>#DIV/0!</v>
      </c>
      <c r="X13" s="86"/>
      <c r="Y13" s="91" t="e">
        <f>X13/X15*100</f>
        <v>#DIV/0!</v>
      </c>
    </row>
    <row r="14" spans="1:25" ht="18.75">
      <c r="A14" s="92"/>
      <c r="B14" s="23" t="s">
        <v>68</v>
      </c>
      <c r="C14" s="104"/>
      <c r="D14" s="88"/>
      <c r="E14" s="92"/>
      <c r="F14" s="88"/>
      <c r="G14" s="92"/>
      <c r="H14" s="88"/>
      <c r="I14" s="92"/>
      <c r="J14" s="88"/>
      <c r="K14" s="92"/>
      <c r="L14" s="88"/>
      <c r="M14" s="92"/>
      <c r="N14" s="88"/>
      <c r="O14" s="92"/>
      <c r="P14" s="88"/>
      <c r="Q14" s="92"/>
      <c r="R14" s="88"/>
      <c r="S14" s="92"/>
      <c r="T14" s="88"/>
      <c r="U14" s="92"/>
      <c r="V14" s="88"/>
      <c r="W14" s="92"/>
      <c r="X14" s="88"/>
      <c r="Y14" s="92"/>
    </row>
    <row r="15" spans="1:25" ht="18.75">
      <c r="A15" s="93"/>
      <c r="B15" s="23" t="s">
        <v>72</v>
      </c>
      <c r="C15" s="47" t="s">
        <v>9</v>
      </c>
      <c r="D15" s="50"/>
      <c r="E15" s="93"/>
      <c r="F15" s="50"/>
      <c r="G15" s="93"/>
      <c r="H15" s="50"/>
      <c r="I15" s="93"/>
      <c r="J15" s="50"/>
      <c r="K15" s="93"/>
      <c r="L15" s="50"/>
      <c r="M15" s="93"/>
      <c r="N15" s="50"/>
      <c r="O15" s="93"/>
      <c r="P15" s="50"/>
      <c r="Q15" s="93"/>
      <c r="R15" s="50"/>
      <c r="S15" s="93"/>
      <c r="T15" s="50"/>
      <c r="U15" s="93"/>
      <c r="V15" s="50"/>
      <c r="W15" s="93"/>
      <c r="X15" s="50"/>
      <c r="Y15" s="93"/>
    </row>
    <row r="16" spans="1:25" ht="18.75">
      <c r="A16" s="26"/>
      <c r="B16" s="18" t="s">
        <v>67</v>
      </c>
      <c r="C16" s="102" t="s">
        <v>10</v>
      </c>
      <c r="D16" s="86"/>
      <c r="E16" s="94">
        <f>_xlfn.IFERROR(D16/D18/10,0)</f>
        <v>0</v>
      </c>
      <c r="F16" s="86"/>
      <c r="G16" s="94">
        <f>_xlfn.IFERROR(F16/F18/10,0)</f>
        <v>0</v>
      </c>
      <c r="H16" s="86"/>
      <c r="I16" s="94">
        <f>_xlfn.IFERROR(H16/H18/10,0)</f>
        <v>0</v>
      </c>
      <c r="J16" s="86"/>
      <c r="K16" s="94">
        <f>_xlfn.IFERROR(J16/J18/10,0)</f>
        <v>0</v>
      </c>
      <c r="L16" s="86"/>
      <c r="M16" s="94">
        <f>_xlfn.IFERROR(L16/L18/10,0)</f>
        <v>0</v>
      </c>
      <c r="N16" s="86"/>
      <c r="O16" s="94">
        <f>_xlfn.IFERROR(N16/N18/10,0)</f>
        <v>0</v>
      </c>
      <c r="P16" s="86"/>
      <c r="Q16" s="94">
        <f>_xlfn.IFERROR(P16/P18/10,0)</f>
        <v>0</v>
      </c>
      <c r="R16" s="86"/>
      <c r="S16" s="94">
        <f>_xlfn.IFERROR(R16/R18/10,0)</f>
        <v>0</v>
      </c>
      <c r="T16" s="86"/>
      <c r="U16" s="94">
        <f>_xlfn.IFERROR(T16/T18/10,0)</f>
        <v>0</v>
      </c>
      <c r="V16" s="86"/>
      <c r="W16" s="94">
        <f>_xlfn.IFERROR(V16/V18/10,0)</f>
        <v>0</v>
      </c>
      <c r="X16" s="86"/>
      <c r="Y16" s="94">
        <f>_xlfn.IFERROR(X16/X18/10,0)</f>
        <v>0</v>
      </c>
    </row>
    <row r="17" spans="1:25" ht="18.75">
      <c r="A17" s="89">
        <v>3</v>
      </c>
      <c r="B17" s="25" t="s">
        <v>69</v>
      </c>
      <c r="C17" s="104"/>
      <c r="D17" s="88"/>
      <c r="E17" s="95"/>
      <c r="F17" s="88"/>
      <c r="G17" s="95"/>
      <c r="H17" s="88"/>
      <c r="I17" s="95"/>
      <c r="J17" s="88"/>
      <c r="K17" s="95"/>
      <c r="L17" s="88"/>
      <c r="M17" s="95"/>
      <c r="N17" s="88"/>
      <c r="O17" s="95"/>
      <c r="P17" s="88"/>
      <c r="Q17" s="95"/>
      <c r="R17" s="88"/>
      <c r="S17" s="95"/>
      <c r="T17" s="88"/>
      <c r="U17" s="95"/>
      <c r="V17" s="88"/>
      <c r="W17" s="95"/>
      <c r="X17" s="88"/>
      <c r="Y17" s="95"/>
    </row>
    <row r="18" spans="1:25" ht="18.75">
      <c r="A18" s="89"/>
      <c r="B18" s="25" t="s">
        <v>70</v>
      </c>
      <c r="C18" s="47" t="s">
        <v>46</v>
      </c>
      <c r="D18" s="50"/>
      <c r="E18" s="96"/>
      <c r="F18" s="50"/>
      <c r="G18" s="96"/>
      <c r="H18" s="50"/>
      <c r="I18" s="96"/>
      <c r="J18" s="50"/>
      <c r="K18" s="96"/>
      <c r="L18" s="50"/>
      <c r="M18" s="96"/>
      <c r="N18" s="50"/>
      <c r="O18" s="96"/>
      <c r="P18" s="50"/>
      <c r="Q18" s="96"/>
      <c r="R18" s="50"/>
      <c r="S18" s="96"/>
      <c r="T18" s="50"/>
      <c r="U18" s="96"/>
      <c r="V18" s="50"/>
      <c r="W18" s="96"/>
      <c r="X18" s="50"/>
      <c r="Y18" s="96"/>
    </row>
    <row r="19" spans="1:25" ht="18.75">
      <c r="A19" s="91">
        <v>4</v>
      </c>
      <c r="B19" s="18" t="s">
        <v>63</v>
      </c>
      <c r="C19" s="102" t="s">
        <v>46</v>
      </c>
      <c r="D19" s="86"/>
      <c r="E19" s="91" t="e">
        <f>D19/D21</f>
        <v>#DIV/0!</v>
      </c>
      <c r="F19" s="86"/>
      <c r="G19" s="91" t="e">
        <f>F19/F21</f>
        <v>#DIV/0!</v>
      </c>
      <c r="H19" s="86"/>
      <c r="I19" s="91" t="e">
        <f>H19/H21</f>
        <v>#DIV/0!</v>
      </c>
      <c r="J19" s="86"/>
      <c r="K19" s="91" t="e">
        <f>J19/J21</f>
        <v>#DIV/0!</v>
      </c>
      <c r="L19" s="86"/>
      <c r="M19" s="91" t="e">
        <f>L19/L21</f>
        <v>#DIV/0!</v>
      </c>
      <c r="N19" s="86"/>
      <c r="O19" s="91" t="e">
        <f>N19/N21</f>
        <v>#DIV/0!</v>
      </c>
      <c r="P19" s="86"/>
      <c r="Q19" s="91" t="e">
        <f>P19/P21</f>
        <v>#DIV/0!</v>
      </c>
      <c r="R19" s="86"/>
      <c r="S19" s="91" t="e">
        <f>R19/R21</f>
        <v>#DIV/0!</v>
      </c>
      <c r="T19" s="86"/>
      <c r="U19" s="91" t="e">
        <f>T19/T21</f>
        <v>#DIV/0!</v>
      </c>
      <c r="V19" s="86"/>
      <c r="W19" s="91" t="e">
        <f>V19/V21</f>
        <v>#DIV/0!</v>
      </c>
      <c r="X19" s="86"/>
      <c r="Y19" s="91" t="e">
        <f>X19/X21</f>
        <v>#DIV/0!</v>
      </c>
    </row>
    <row r="20" spans="1:25" ht="18.75">
      <c r="A20" s="92"/>
      <c r="B20" s="23" t="s">
        <v>71</v>
      </c>
      <c r="C20" s="104"/>
      <c r="D20" s="88"/>
      <c r="E20" s="92"/>
      <c r="F20" s="88"/>
      <c r="G20" s="92"/>
      <c r="H20" s="88"/>
      <c r="I20" s="92"/>
      <c r="J20" s="88"/>
      <c r="K20" s="92"/>
      <c r="L20" s="88"/>
      <c r="M20" s="92"/>
      <c r="N20" s="88"/>
      <c r="O20" s="92"/>
      <c r="P20" s="88"/>
      <c r="Q20" s="92"/>
      <c r="R20" s="88"/>
      <c r="S20" s="92"/>
      <c r="T20" s="88"/>
      <c r="U20" s="92"/>
      <c r="V20" s="88"/>
      <c r="W20" s="92"/>
      <c r="X20" s="88"/>
      <c r="Y20" s="92"/>
    </row>
    <row r="21" spans="1:25" ht="18.75">
      <c r="A21" s="93"/>
      <c r="B21" s="23" t="s">
        <v>72</v>
      </c>
      <c r="C21" s="47" t="s">
        <v>9</v>
      </c>
      <c r="D21" s="50"/>
      <c r="E21" s="93"/>
      <c r="F21" s="50"/>
      <c r="G21" s="93"/>
      <c r="H21" s="50"/>
      <c r="I21" s="93"/>
      <c r="J21" s="50"/>
      <c r="K21" s="93"/>
      <c r="L21" s="50"/>
      <c r="M21" s="93"/>
      <c r="N21" s="50"/>
      <c r="O21" s="93"/>
      <c r="P21" s="50"/>
      <c r="Q21" s="93"/>
      <c r="R21" s="50"/>
      <c r="S21" s="93"/>
      <c r="T21" s="50"/>
      <c r="U21" s="93"/>
      <c r="V21" s="50"/>
      <c r="W21" s="93"/>
      <c r="X21" s="50"/>
      <c r="Y21" s="93"/>
    </row>
    <row r="22" spans="1:25" ht="18.75">
      <c r="A22" s="91">
        <v>5</v>
      </c>
      <c r="B22" s="18" t="s">
        <v>57</v>
      </c>
      <c r="C22" s="102" t="s">
        <v>46</v>
      </c>
      <c r="D22" s="86"/>
      <c r="E22" s="94">
        <f>_xlfn.IFERROR(D22/D24,D22*10)</f>
        <v>0</v>
      </c>
      <c r="F22" s="86"/>
      <c r="G22" s="94">
        <f>_xlfn.IFERROR(F22/F24,F22*10)</f>
        <v>0</v>
      </c>
      <c r="H22" s="86"/>
      <c r="I22" s="94">
        <f>_xlfn.IFERROR(H22/H24,H22*10)</f>
        <v>0</v>
      </c>
      <c r="J22" s="86"/>
      <c r="K22" s="94">
        <f>_xlfn.IFERROR(J22/J24,J22*10)</f>
        <v>0</v>
      </c>
      <c r="L22" s="86"/>
      <c r="M22" s="94">
        <f>_xlfn.IFERROR(L22/L24,L22*10)</f>
        <v>0</v>
      </c>
      <c r="N22" s="86"/>
      <c r="O22" s="94">
        <f>_xlfn.IFERROR(N22/N24,N22*10)</f>
        <v>0</v>
      </c>
      <c r="P22" s="86"/>
      <c r="Q22" s="94">
        <f>_xlfn.IFERROR(P22/P24,P22*10)</f>
        <v>0</v>
      </c>
      <c r="R22" s="86"/>
      <c r="S22" s="94">
        <f>_xlfn.IFERROR(R22/R24,R22*10)</f>
        <v>0</v>
      </c>
      <c r="T22" s="86"/>
      <c r="U22" s="94">
        <f>_xlfn.IFERROR(T22/T24,T22*10)</f>
        <v>0</v>
      </c>
      <c r="V22" s="86"/>
      <c r="W22" s="94">
        <f>_xlfn.IFERROR(V22/V24,V22*10)</f>
        <v>0</v>
      </c>
      <c r="X22" s="86"/>
      <c r="Y22" s="94">
        <f>_xlfn.IFERROR(X22/X24,X22*10)</f>
        <v>0</v>
      </c>
    </row>
    <row r="23" spans="1:25" ht="18.75">
      <c r="A23" s="92"/>
      <c r="B23" s="23" t="s">
        <v>74</v>
      </c>
      <c r="C23" s="104"/>
      <c r="D23" s="88"/>
      <c r="E23" s="95"/>
      <c r="F23" s="88"/>
      <c r="G23" s="95"/>
      <c r="H23" s="88"/>
      <c r="I23" s="95"/>
      <c r="J23" s="88"/>
      <c r="K23" s="95"/>
      <c r="L23" s="88"/>
      <c r="M23" s="95"/>
      <c r="N23" s="88"/>
      <c r="O23" s="95"/>
      <c r="P23" s="88"/>
      <c r="Q23" s="95"/>
      <c r="R23" s="88"/>
      <c r="S23" s="95"/>
      <c r="T23" s="88"/>
      <c r="U23" s="95"/>
      <c r="V23" s="88"/>
      <c r="W23" s="95"/>
      <c r="X23" s="88"/>
      <c r="Y23" s="95"/>
    </row>
    <row r="24" spans="1:25" ht="18.75">
      <c r="A24" s="93"/>
      <c r="B24" s="23" t="s">
        <v>73</v>
      </c>
      <c r="C24" s="47" t="s">
        <v>46</v>
      </c>
      <c r="D24" s="50"/>
      <c r="E24" s="96"/>
      <c r="F24" s="50"/>
      <c r="G24" s="96"/>
      <c r="H24" s="50"/>
      <c r="I24" s="96"/>
      <c r="J24" s="50"/>
      <c r="K24" s="96"/>
      <c r="L24" s="50"/>
      <c r="M24" s="96"/>
      <c r="N24" s="50"/>
      <c r="O24" s="96"/>
      <c r="P24" s="50"/>
      <c r="Q24" s="96"/>
      <c r="R24" s="50"/>
      <c r="S24" s="96"/>
      <c r="T24" s="50"/>
      <c r="U24" s="96"/>
      <c r="V24" s="50"/>
      <c r="W24" s="96"/>
      <c r="X24" s="50"/>
      <c r="Y24" s="96"/>
    </row>
    <row r="25" spans="1:25" ht="18.75">
      <c r="A25" s="91">
        <v>6</v>
      </c>
      <c r="B25" s="17" t="s">
        <v>111</v>
      </c>
      <c r="C25" s="102" t="s">
        <v>46</v>
      </c>
      <c r="D25" s="86"/>
      <c r="E25" s="94">
        <f>_xlfn.IFERROR(D25/D27,100)</f>
        <v>100</v>
      </c>
      <c r="F25" s="86"/>
      <c r="G25" s="94">
        <f>_xlfn.IFERROR(F25/F27,100)</f>
        <v>100</v>
      </c>
      <c r="H25" s="86"/>
      <c r="I25" s="94">
        <f>_xlfn.IFERROR(H25/H27,100)</f>
        <v>100</v>
      </c>
      <c r="J25" s="86"/>
      <c r="K25" s="94">
        <f>_xlfn.IFERROR(J25/J27,100)</f>
        <v>100</v>
      </c>
      <c r="L25" s="86"/>
      <c r="M25" s="94">
        <f>_xlfn.IFERROR(L25/L27,100)</f>
        <v>100</v>
      </c>
      <c r="N25" s="86"/>
      <c r="O25" s="94">
        <f>_xlfn.IFERROR(N25/N27,100)</f>
        <v>100</v>
      </c>
      <c r="P25" s="86"/>
      <c r="Q25" s="94">
        <f>_xlfn.IFERROR(P25/P27,100)</f>
        <v>100</v>
      </c>
      <c r="R25" s="86"/>
      <c r="S25" s="94">
        <f>_xlfn.IFERROR(R25/R27,100)</f>
        <v>100</v>
      </c>
      <c r="T25" s="86"/>
      <c r="U25" s="94">
        <f>_xlfn.IFERROR(T25/T27,100)</f>
        <v>100</v>
      </c>
      <c r="V25" s="86"/>
      <c r="W25" s="94">
        <f>_xlfn.IFERROR(V25/V27,100)</f>
        <v>100</v>
      </c>
      <c r="X25" s="86"/>
      <c r="Y25" s="94">
        <f>_xlfn.IFERROR(X25/X27,100)</f>
        <v>100</v>
      </c>
    </row>
    <row r="26" spans="1:25" ht="37.5">
      <c r="A26" s="92"/>
      <c r="B26" s="23" t="s">
        <v>76</v>
      </c>
      <c r="C26" s="104"/>
      <c r="D26" s="88"/>
      <c r="E26" s="95"/>
      <c r="F26" s="88"/>
      <c r="G26" s="95"/>
      <c r="H26" s="88"/>
      <c r="I26" s="95"/>
      <c r="J26" s="88"/>
      <c r="K26" s="95"/>
      <c r="L26" s="88"/>
      <c r="M26" s="95"/>
      <c r="N26" s="88"/>
      <c r="O26" s="95"/>
      <c r="P26" s="88"/>
      <c r="Q26" s="95"/>
      <c r="R26" s="88"/>
      <c r="S26" s="95"/>
      <c r="T26" s="88"/>
      <c r="U26" s="95"/>
      <c r="V26" s="88"/>
      <c r="W26" s="95"/>
      <c r="X26" s="88"/>
      <c r="Y26" s="95"/>
    </row>
    <row r="27" spans="1:25" ht="37.5">
      <c r="A27" s="93"/>
      <c r="B27" s="23" t="s">
        <v>75</v>
      </c>
      <c r="C27" s="47" t="s">
        <v>46</v>
      </c>
      <c r="D27" s="50"/>
      <c r="E27" s="96"/>
      <c r="F27" s="50"/>
      <c r="G27" s="96"/>
      <c r="H27" s="50"/>
      <c r="I27" s="96"/>
      <c r="J27" s="50"/>
      <c r="K27" s="96"/>
      <c r="L27" s="50"/>
      <c r="M27" s="96"/>
      <c r="N27" s="50"/>
      <c r="O27" s="96"/>
      <c r="P27" s="50"/>
      <c r="Q27" s="96"/>
      <c r="R27" s="50"/>
      <c r="S27" s="96"/>
      <c r="T27" s="50"/>
      <c r="U27" s="96"/>
      <c r="V27" s="50"/>
      <c r="W27" s="96"/>
      <c r="X27" s="50"/>
      <c r="Y27" s="96"/>
    </row>
    <row r="28" spans="1:25" ht="18.75">
      <c r="A28" s="89">
        <v>7</v>
      </c>
      <c r="B28" s="15" t="s">
        <v>61</v>
      </c>
      <c r="C28" s="102" t="s">
        <v>46</v>
      </c>
      <c r="D28" s="86"/>
      <c r="E28" s="91">
        <f>(D28-D31)*2</f>
        <v>0</v>
      </c>
      <c r="F28" s="86"/>
      <c r="G28" s="91">
        <f>(F28-F31)*2</f>
        <v>0</v>
      </c>
      <c r="H28" s="86"/>
      <c r="I28" s="91">
        <f>(H28-H31)*2</f>
        <v>0</v>
      </c>
      <c r="J28" s="86"/>
      <c r="K28" s="91">
        <f>(J28-J31)*2</f>
        <v>0</v>
      </c>
      <c r="L28" s="86"/>
      <c r="M28" s="91">
        <f>(L28-L31)*2</f>
        <v>0</v>
      </c>
      <c r="N28" s="86"/>
      <c r="O28" s="91">
        <f>(N28-N31)*2</f>
        <v>0</v>
      </c>
      <c r="P28" s="86"/>
      <c r="Q28" s="91">
        <f>(P28-P31)*2</f>
        <v>0</v>
      </c>
      <c r="R28" s="86"/>
      <c r="S28" s="91">
        <f>(R28-R31)*2</f>
        <v>0</v>
      </c>
      <c r="T28" s="86"/>
      <c r="U28" s="91">
        <f>(T28-T31)*2</f>
        <v>0</v>
      </c>
      <c r="V28" s="86"/>
      <c r="W28" s="91">
        <f>(V28-V31)*2</f>
        <v>0</v>
      </c>
      <c r="X28" s="86"/>
      <c r="Y28" s="91">
        <f>(X28-X31)*2</f>
        <v>0</v>
      </c>
    </row>
    <row r="29" spans="1:25" ht="19.5">
      <c r="A29" s="89"/>
      <c r="B29" s="19" t="s">
        <v>77</v>
      </c>
      <c r="C29" s="103"/>
      <c r="D29" s="87"/>
      <c r="E29" s="92"/>
      <c r="F29" s="87"/>
      <c r="G29" s="92"/>
      <c r="H29" s="87"/>
      <c r="I29" s="92"/>
      <c r="J29" s="87"/>
      <c r="K29" s="92"/>
      <c r="L29" s="87"/>
      <c r="M29" s="92"/>
      <c r="N29" s="87"/>
      <c r="O29" s="92"/>
      <c r="P29" s="87"/>
      <c r="Q29" s="92"/>
      <c r="R29" s="87"/>
      <c r="S29" s="92"/>
      <c r="T29" s="87"/>
      <c r="U29" s="92"/>
      <c r="V29" s="87"/>
      <c r="W29" s="92"/>
      <c r="X29" s="87"/>
      <c r="Y29" s="92"/>
    </row>
    <row r="30" spans="1:25" ht="18.75">
      <c r="A30" s="89"/>
      <c r="B30" s="23" t="s">
        <v>79</v>
      </c>
      <c r="C30" s="104"/>
      <c r="D30" s="88"/>
      <c r="E30" s="92"/>
      <c r="F30" s="88"/>
      <c r="G30" s="92"/>
      <c r="H30" s="88"/>
      <c r="I30" s="92"/>
      <c r="J30" s="88"/>
      <c r="K30" s="92"/>
      <c r="L30" s="88"/>
      <c r="M30" s="92"/>
      <c r="N30" s="88"/>
      <c r="O30" s="92"/>
      <c r="P30" s="88"/>
      <c r="Q30" s="92"/>
      <c r="R30" s="88"/>
      <c r="S30" s="92"/>
      <c r="T30" s="88"/>
      <c r="U30" s="92"/>
      <c r="V30" s="88"/>
      <c r="W30" s="92"/>
      <c r="X30" s="88"/>
      <c r="Y30" s="92"/>
    </row>
    <row r="31" spans="1:25" ht="37.5">
      <c r="A31" s="89"/>
      <c r="B31" s="23" t="s">
        <v>78</v>
      </c>
      <c r="C31" s="52" t="s">
        <v>46</v>
      </c>
      <c r="D31" s="50"/>
      <c r="E31" s="93"/>
      <c r="F31" s="50"/>
      <c r="G31" s="93"/>
      <c r="H31" s="50"/>
      <c r="I31" s="93"/>
      <c r="J31" s="50"/>
      <c r="K31" s="93"/>
      <c r="L31" s="50"/>
      <c r="M31" s="93"/>
      <c r="N31" s="50"/>
      <c r="O31" s="93"/>
      <c r="P31" s="50"/>
      <c r="Q31" s="93"/>
      <c r="R31" s="50"/>
      <c r="S31" s="93"/>
      <c r="T31" s="50"/>
      <c r="U31" s="93"/>
      <c r="V31" s="50"/>
      <c r="W31" s="93"/>
      <c r="X31" s="50"/>
      <c r="Y31" s="93"/>
    </row>
    <row r="32" spans="1:25" ht="19.5">
      <c r="A32" s="89"/>
      <c r="B32" s="19" t="s">
        <v>80</v>
      </c>
      <c r="C32" s="52"/>
      <c r="D32" s="50"/>
      <c r="E32" s="48"/>
      <c r="F32" s="50"/>
      <c r="G32" s="48"/>
      <c r="H32" s="50"/>
      <c r="I32" s="48"/>
      <c r="J32" s="50"/>
      <c r="K32" s="48"/>
      <c r="L32" s="50"/>
      <c r="M32" s="48"/>
      <c r="N32" s="50"/>
      <c r="O32" s="48"/>
      <c r="P32" s="50"/>
      <c r="Q32" s="48"/>
      <c r="R32" s="50"/>
      <c r="S32" s="48"/>
      <c r="T32" s="50"/>
      <c r="U32" s="48"/>
      <c r="V32" s="50"/>
      <c r="W32" s="48"/>
      <c r="X32" s="50"/>
      <c r="Y32" s="48"/>
    </row>
    <row r="33" spans="1:25" ht="37.5">
      <c r="A33" s="89"/>
      <c r="B33" s="23" t="s">
        <v>81</v>
      </c>
      <c r="C33" s="47" t="s">
        <v>20</v>
      </c>
      <c r="D33" s="50"/>
      <c r="E33" s="49">
        <f>IF(D33="да",0,2)</f>
        <v>2</v>
      </c>
      <c r="F33" s="50"/>
      <c r="G33" s="49">
        <f>IF(F33="да",0,2)</f>
        <v>2</v>
      </c>
      <c r="H33" s="50"/>
      <c r="I33" s="49">
        <f>IF(H33="да",0,2)</f>
        <v>2</v>
      </c>
      <c r="J33" s="50"/>
      <c r="K33" s="49">
        <f>IF(J33="да",0,2)</f>
        <v>2</v>
      </c>
      <c r="L33" s="50"/>
      <c r="M33" s="49">
        <f>IF(L33="да",0,2)</f>
        <v>2</v>
      </c>
      <c r="N33" s="50"/>
      <c r="O33" s="49">
        <f>IF(N33="да",0,2)</f>
        <v>2</v>
      </c>
      <c r="P33" s="50"/>
      <c r="Q33" s="49">
        <f>IF(P33="да",0,2)</f>
        <v>2</v>
      </c>
      <c r="R33" s="50"/>
      <c r="S33" s="49">
        <f>IF(R33="да",0,2)</f>
        <v>2</v>
      </c>
      <c r="T33" s="50"/>
      <c r="U33" s="49">
        <f>IF(T33="да",0,2)</f>
        <v>2</v>
      </c>
      <c r="V33" s="50"/>
      <c r="W33" s="49">
        <f>IF(V33="да",0,2)</f>
        <v>2</v>
      </c>
      <c r="X33" s="50"/>
      <c r="Y33" s="49">
        <f>IF(X33="да",0,2)</f>
        <v>2</v>
      </c>
    </row>
    <row r="34" spans="1:25" ht="18.75">
      <c r="A34" s="89">
        <v>8</v>
      </c>
      <c r="B34" s="15" t="s">
        <v>60</v>
      </c>
      <c r="C34" s="101" t="s">
        <v>46</v>
      </c>
      <c r="D34" s="97"/>
      <c r="E34" s="91">
        <f>(D34-D37)*2</f>
        <v>0</v>
      </c>
      <c r="F34" s="97"/>
      <c r="G34" s="91">
        <f>(F34-F37)*2</f>
        <v>0</v>
      </c>
      <c r="H34" s="97"/>
      <c r="I34" s="91">
        <f>(H34-H37)*2</f>
        <v>0</v>
      </c>
      <c r="J34" s="97"/>
      <c r="K34" s="91">
        <f>(J34-J37)*2</f>
        <v>0</v>
      </c>
      <c r="L34" s="97"/>
      <c r="M34" s="91">
        <f>(L34-L37)*2</f>
        <v>0</v>
      </c>
      <c r="N34" s="97"/>
      <c r="O34" s="91">
        <f>(N34-N37)*2</f>
        <v>0</v>
      </c>
      <c r="P34" s="97"/>
      <c r="Q34" s="91">
        <f>(P34-P37)*2</f>
        <v>0</v>
      </c>
      <c r="R34" s="97"/>
      <c r="S34" s="91">
        <f>(R34-R37)*2</f>
        <v>0</v>
      </c>
      <c r="T34" s="97"/>
      <c r="U34" s="91">
        <f>(T34-T37)*2</f>
        <v>0</v>
      </c>
      <c r="V34" s="97"/>
      <c r="W34" s="91">
        <f>(V34-V37)*2</f>
        <v>0</v>
      </c>
      <c r="X34" s="97"/>
      <c r="Y34" s="91">
        <f>(X34-X37)*2</f>
        <v>0</v>
      </c>
    </row>
    <row r="35" spans="1:25" ht="19.5">
      <c r="A35" s="89"/>
      <c r="B35" s="20" t="s">
        <v>77</v>
      </c>
      <c r="C35" s="101"/>
      <c r="D35" s="98"/>
      <c r="E35" s="92"/>
      <c r="F35" s="98"/>
      <c r="G35" s="92"/>
      <c r="H35" s="98"/>
      <c r="I35" s="92"/>
      <c r="J35" s="98"/>
      <c r="K35" s="92"/>
      <c r="L35" s="98"/>
      <c r="M35" s="92"/>
      <c r="N35" s="98"/>
      <c r="O35" s="92"/>
      <c r="P35" s="98"/>
      <c r="Q35" s="92"/>
      <c r="R35" s="98"/>
      <c r="S35" s="92"/>
      <c r="T35" s="98"/>
      <c r="U35" s="92"/>
      <c r="V35" s="98"/>
      <c r="W35" s="92"/>
      <c r="X35" s="98"/>
      <c r="Y35" s="92"/>
    </row>
    <row r="36" spans="1:25" ht="18.75">
      <c r="A36" s="89"/>
      <c r="B36" s="23" t="s">
        <v>83</v>
      </c>
      <c r="C36" s="101"/>
      <c r="D36" s="99"/>
      <c r="E36" s="92"/>
      <c r="F36" s="99"/>
      <c r="G36" s="92"/>
      <c r="H36" s="99"/>
      <c r="I36" s="92"/>
      <c r="J36" s="99"/>
      <c r="K36" s="92"/>
      <c r="L36" s="99"/>
      <c r="M36" s="92"/>
      <c r="N36" s="99"/>
      <c r="O36" s="92"/>
      <c r="P36" s="99"/>
      <c r="Q36" s="92"/>
      <c r="R36" s="99"/>
      <c r="S36" s="92"/>
      <c r="T36" s="99"/>
      <c r="U36" s="92"/>
      <c r="V36" s="99"/>
      <c r="W36" s="92"/>
      <c r="X36" s="99"/>
      <c r="Y36" s="92"/>
    </row>
    <row r="37" spans="1:25" ht="18.75">
      <c r="A37" s="89"/>
      <c r="B37" s="23" t="s">
        <v>82</v>
      </c>
      <c r="C37" s="52" t="s">
        <v>9</v>
      </c>
      <c r="D37" s="29"/>
      <c r="E37" s="93"/>
      <c r="F37" s="29"/>
      <c r="G37" s="93"/>
      <c r="H37" s="29"/>
      <c r="I37" s="93"/>
      <c r="J37" s="29"/>
      <c r="K37" s="93"/>
      <c r="L37" s="29"/>
      <c r="M37" s="93"/>
      <c r="N37" s="29"/>
      <c r="O37" s="93"/>
      <c r="P37" s="29"/>
      <c r="Q37" s="93"/>
      <c r="R37" s="29"/>
      <c r="S37" s="93"/>
      <c r="T37" s="29"/>
      <c r="U37" s="93"/>
      <c r="V37" s="29"/>
      <c r="W37" s="93"/>
      <c r="X37" s="29"/>
      <c r="Y37" s="93"/>
    </row>
    <row r="38" spans="1:25" ht="19.5">
      <c r="A38" s="89"/>
      <c r="B38" s="19" t="s">
        <v>80</v>
      </c>
      <c r="C38" s="52"/>
      <c r="D38" s="29"/>
      <c r="E38" s="49"/>
      <c r="F38" s="29"/>
      <c r="G38" s="49"/>
      <c r="H38" s="29"/>
      <c r="I38" s="49"/>
      <c r="J38" s="29"/>
      <c r="K38" s="49"/>
      <c r="L38" s="29"/>
      <c r="M38" s="49"/>
      <c r="N38" s="29"/>
      <c r="O38" s="49"/>
      <c r="P38" s="29"/>
      <c r="Q38" s="49"/>
      <c r="R38" s="29"/>
      <c r="S38" s="49"/>
      <c r="T38" s="29"/>
      <c r="U38" s="49"/>
      <c r="V38" s="29"/>
      <c r="W38" s="49"/>
      <c r="X38" s="29"/>
      <c r="Y38" s="49"/>
    </row>
    <row r="39" spans="1:25" ht="18.75">
      <c r="A39" s="89"/>
      <c r="B39" s="14" t="s">
        <v>84</v>
      </c>
      <c r="C39" s="47" t="s">
        <v>27</v>
      </c>
      <c r="D39" s="50"/>
      <c r="E39" s="49">
        <f>IF(D39="да",0,2)</f>
        <v>2</v>
      </c>
      <c r="F39" s="50"/>
      <c r="G39" s="49">
        <f>IF(F39="да",0,2)</f>
        <v>2</v>
      </c>
      <c r="H39" s="50"/>
      <c r="I39" s="49">
        <f>IF(H39="да",0,2)</f>
        <v>2</v>
      </c>
      <c r="J39" s="50"/>
      <c r="K39" s="49">
        <f>IF(J39="да",0,2)</f>
        <v>2</v>
      </c>
      <c r="L39" s="50"/>
      <c r="M39" s="49">
        <f>IF(L39="да",0,2)</f>
        <v>2</v>
      </c>
      <c r="N39" s="50"/>
      <c r="O39" s="49">
        <f>IF(N39="да",0,2)</f>
        <v>2</v>
      </c>
      <c r="P39" s="50"/>
      <c r="Q39" s="49">
        <f>IF(P39="да",0,2)</f>
        <v>2</v>
      </c>
      <c r="R39" s="50"/>
      <c r="S39" s="49">
        <f>IF(R39="да",0,2)</f>
        <v>2</v>
      </c>
      <c r="T39" s="50"/>
      <c r="U39" s="49">
        <f>IF(T39="да",0,2)</f>
        <v>2</v>
      </c>
      <c r="V39" s="50"/>
      <c r="W39" s="49">
        <f>IF(V39="да",0,2)</f>
        <v>2</v>
      </c>
      <c r="X39" s="50"/>
      <c r="Y39" s="49">
        <f>IF(X39="да",0,2)</f>
        <v>2</v>
      </c>
    </row>
    <row r="40" spans="1:25" ht="18.75">
      <c r="A40" s="89">
        <v>9</v>
      </c>
      <c r="B40" s="15" t="s">
        <v>28</v>
      </c>
      <c r="C40" s="102" t="s">
        <v>46</v>
      </c>
      <c r="D40" s="86"/>
      <c r="E40" s="91">
        <f>(D40-D43)/1000</f>
        <v>0</v>
      </c>
      <c r="F40" s="86"/>
      <c r="G40" s="91">
        <f>(F40-F43)/1000</f>
        <v>0</v>
      </c>
      <c r="H40" s="86"/>
      <c r="I40" s="91">
        <f>(H40-H43)/1000</f>
        <v>0</v>
      </c>
      <c r="J40" s="86"/>
      <c r="K40" s="91">
        <f>(J40-J43)/1000</f>
        <v>0</v>
      </c>
      <c r="L40" s="86"/>
      <c r="M40" s="91">
        <f>(L40-L43)/1000</f>
        <v>0</v>
      </c>
      <c r="N40" s="86"/>
      <c r="O40" s="91">
        <f>(N40-N43)/1000</f>
        <v>0</v>
      </c>
      <c r="P40" s="86"/>
      <c r="Q40" s="91">
        <f>(P40-P43)/1000</f>
        <v>0</v>
      </c>
      <c r="R40" s="86"/>
      <c r="S40" s="91">
        <f>(R40-R43)/1000</f>
        <v>0</v>
      </c>
      <c r="T40" s="86"/>
      <c r="U40" s="91">
        <f>(T40-T43)/1000</f>
        <v>0</v>
      </c>
      <c r="V40" s="86"/>
      <c r="W40" s="91">
        <f>(V40-V43)/1000</f>
        <v>0</v>
      </c>
      <c r="X40" s="86"/>
      <c r="Y40" s="91">
        <f>(X40-X43)/1000</f>
        <v>0</v>
      </c>
    </row>
    <row r="41" spans="1:25" ht="19.5">
      <c r="A41" s="89"/>
      <c r="B41" s="20" t="s">
        <v>77</v>
      </c>
      <c r="C41" s="103"/>
      <c r="D41" s="87"/>
      <c r="E41" s="92"/>
      <c r="F41" s="87"/>
      <c r="G41" s="92"/>
      <c r="H41" s="87"/>
      <c r="I41" s="92"/>
      <c r="J41" s="87"/>
      <c r="K41" s="92"/>
      <c r="L41" s="87"/>
      <c r="M41" s="92"/>
      <c r="N41" s="87"/>
      <c r="O41" s="92"/>
      <c r="P41" s="87"/>
      <c r="Q41" s="92"/>
      <c r="R41" s="87"/>
      <c r="S41" s="92"/>
      <c r="T41" s="87"/>
      <c r="U41" s="92"/>
      <c r="V41" s="87"/>
      <c r="W41" s="92"/>
      <c r="X41" s="87"/>
      <c r="Y41" s="92"/>
    </row>
    <row r="42" spans="1:25" ht="18.75">
      <c r="A42" s="89"/>
      <c r="B42" s="23" t="s">
        <v>83</v>
      </c>
      <c r="C42" s="104"/>
      <c r="D42" s="88"/>
      <c r="E42" s="92"/>
      <c r="F42" s="88"/>
      <c r="G42" s="92"/>
      <c r="H42" s="88"/>
      <c r="I42" s="92"/>
      <c r="J42" s="88"/>
      <c r="K42" s="92"/>
      <c r="L42" s="88"/>
      <c r="M42" s="92"/>
      <c r="N42" s="88"/>
      <c r="O42" s="92"/>
      <c r="P42" s="88"/>
      <c r="Q42" s="92"/>
      <c r="R42" s="88"/>
      <c r="S42" s="92"/>
      <c r="T42" s="88"/>
      <c r="U42" s="92"/>
      <c r="V42" s="88"/>
      <c r="W42" s="92"/>
      <c r="X42" s="88"/>
      <c r="Y42" s="92"/>
    </row>
    <row r="43" spans="1:25" ht="18.75">
      <c r="A43" s="89"/>
      <c r="B43" s="23" t="s">
        <v>85</v>
      </c>
      <c r="C43" s="47" t="s">
        <v>46</v>
      </c>
      <c r="D43" s="50"/>
      <c r="E43" s="93"/>
      <c r="F43" s="50"/>
      <c r="G43" s="93"/>
      <c r="H43" s="50"/>
      <c r="I43" s="93"/>
      <c r="J43" s="50"/>
      <c r="K43" s="93"/>
      <c r="L43" s="50"/>
      <c r="M43" s="93"/>
      <c r="N43" s="50"/>
      <c r="O43" s="93"/>
      <c r="P43" s="50"/>
      <c r="Q43" s="93"/>
      <c r="R43" s="50"/>
      <c r="S43" s="93"/>
      <c r="T43" s="50"/>
      <c r="U43" s="93"/>
      <c r="V43" s="50"/>
      <c r="W43" s="93"/>
      <c r="X43" s="50"/>
      <c r="Y43" s="93"/>
    </row>
    <row r="44" spans="1:25" ht="19.5">
      <c r="A44" s="89"/>
      <c r="B44" s="19" t="s">
        <v>80</v>
      </c>
      <c r="C44" s="47"/>
      <c r="D44" s="50"/>
      <c r="E44" s="48"/>
      <c r="F44" s="50"/>
      <c r="G44" s="48"/>
      <c r="H44" s="50"/>
      <c r="I44" s="48"/>
      <c r="J44" s="50"/>
      <c r="K44" s="48"/>
      <c r="L44" s="50"/>
      <c r="M44" s="48"/>
      <c r="N44" s="50"/>
      <c r="O44" s="48"/>
      <c r="P44" s="50"/>
      <c r="Q44" s="48"/>
      <c r="R44" s="50"/>
      <c r="S44" s="48"/>
      <c r="T44" s="50"/>
      <c r="U44" s="48"/>
      <c r="V44" s="50"/>
      <c r="W44" s="48"/>
      <c r="X44" s="50"/>
      <c r="Y44" s="48"/>
    </row>
    <row r="45" spans="1:25" ht="18.75">
      <c r="A45" s="89"/>
      <c r="B45" s="23" t="s">
        <v>86</v>
      </c>
      <c r="C45" s="47" t="s">
        <v>27</v>
      </c>
      <c r="D45" s="50"/>
      <c r="E45" s="49">
        <f>IF(D45="да",0,2)</f>
        <v>2</v>
      </c>
      <c r="F45" s="50"/>
      <c r="G45" s="49">
        <f>IF(F45="да",0,2)</f>
        <v>2</v>
      </c>
      <c r="H45" s="50"/>
      <c r="I45" s="49">
        <f>IF(H45="да",0,2)</f>
        <v>2</v>
      </c>
      <c r="J45" s="50"/>
      <c r="K45" s="49">
        <f>IF(J45="да",0,2)</f>
        <v>2</v>
      </c>
      <c r="L45" s="50"/>
      <c r="M45" s="49">
        <f>IF(L45="да",0,2)</f>
        <v>2</v>
      </c>
      <c r="N45" s="50"/>
      <c r="O45" s="49">
        <f>IF(N45="да",0,2)</f>
        <v>2</v>
      </c>
      <c r="P45" s="50"/>
      <c r="Q45" s="49">
        <f>IF(P45="да",0,2)</f>
        <v>2</v>
      </c>
      <c r="R45" s="50"/>
      <c r="S45" s="49">
        <f>IF(R45="да",0,2)</f>
        <v>2</v>
      </c>
      <c r="T45" s="50"/>
      <c r="U45" s="49">
        <f>IF(T45="да",0,2)</f>
        <v>2</v>
      </c>
      <c r="V45" s="50"/>
      <c r="W45" s="49">
        <f>IF(V45="да",0,2)</f>
        <v>2</v>
      </c>
      <c r="X45" s="50"/>
      <c r="Y45" s="49">
        <f>IF(X45="да",0,2)</f>
        <v>2</v>
      </c>
    </row>
    <row r="46" spans="1:25" ht="18.75">
      <c r="A46" s="89">
        <v>10</v>
      </c>
      <c r="B46" s="15" t="s">
        <v>31</v>
      </c>
      <c r="C46" s="102" t="s">
        <v>46</v>
      </c>
      <c r="D46" s="86"/>
      <c r="E46" s="91">
        <f>(D46-D49)/1000</f>
        <v>0</v>
      </c>
      <c r="F46" s="86"/>
      <c r="G46" s="91">
        <f>(F46-F49)/1000</f>
        <v>0</v>
      </c>
      <c r="H46" s="86"/>
      <c r="I46" s="91">
        <f>(H46-H49)/1000</f>
        <v>0</v>
      </c>
      <c r="J46" s="86"/>
      <c r="K46" s="91">
        <f>(J46-J49)/1000</f>
        <v>0</v>
      </c>
      <c r="L46" s="86"/>
      <c r="M46" s="91">
        <f>(L46-L49)/1000</f>
        <v>0</v>
      </c>
      <c r="N46" s="86"/>
      <c r="O46" s="91">
        <f>(N46-N49)/1000</f>
        <v>0</v>
      </c>
      <c r="P46" s="86"/>
      <c r="Q46" s="91">
        <f>(P46-P49)/1000</f>
        <v>0</v>
      </c>
      <c r="R46" s="86"/>
      <c r="S46" s="91">
        <f>(R46-R49)/1000</f>
        <v>0</v>
      </c>
      <c r="T46" s="86"/>
      <c r="U46" s="91">
        <f>(T46-T49)/1000</f>
        <v>0</v>
      </c>
      <c r="V46" s="86"/>
      <c r="W46" s="91">
        <f>(V46-V49)/1000</f>
        <v>0</v>
      </c>
      <c r="X46" s="86"/>
      <c r="Y46" s="91">
        <f>(X46-X49)/1000</f>
        <v>0</v>
      </c>
    </row>
    <row r="47" spans="1:25" ht="19.5">
      <c r="A47" s="89"/>
      <c r="B47" s="20" t="s">
        <v>77</v>
      </c>
      <c r="C47" s="103"/>
      <c r="D47" s="87"/>
      <c r="E47" s="92"/>
      <c r="F47" s="87"/>
      <c r="G47" s="92"/>
      <c r="H47" s="87"/>
      <c r="I47" s="92"/>
      <c r="J47" s="87"/>
      <c r="K47" s="92"/>
      <c r="L47" s="87"/>
      <c r="M47" s="92"/>
      <c r="N47" s="87"/>
      <c r="O47" s="92"/>
      <c r="P47" s="87"/>
      <c r="Q47" s="92"/>
      <c r="R47" s="87"/>
      <c r="S47" s="92"/>
      <c r="T47" s="87"/>
      <c r="U47" s="92"/>
      <c r="V47" s="87"/>
      <c r="W47" s="92"/>
      <c r="X47" s="87"/>
      <c r="Y47" s="92"/>
    </row>
    <row r="48" spans="1:25" ht="18.75">
      <c r="A48" s="89"/>
      <c r="B48" s="23" t="s">
        <v>83</v>
      </c>
      <c r="C48" s="104"/>
      <c r="D48" s="88"/>
      <c r="E48" s="92"/>
      <c r="F48" s="88"/>
      <c r="G48" s="92"/>
      <c r="H48" s="88"/>
      <c r="I48" s="92"/>
      <c r="J48" s="88"/>
      <c r="K48" s="92"/>
      <c r="L48" s="88"/>
      <c r="M48" s="92"/>
      <c r="N48" s="88"/>
      <c r="O48" s="92"/>
      <c r="P48" s="88"/>
      <c r="Q48" s="92"/>
      <c r="R48" s="88"/>
      <c r="S48" s="92"/>
      <c r="T48" s="88"/>
      <c r="U48" s="92"/>
      <c r="V48" s="88"/>
      <c r="W48" s="92"/>
      <c r="X48" s="88"/>
      <c r="Y48" s="92"/>
    </row>
    <row r="49" spans="1:25" ht="18.75">
      <c r="A49" s="89"/>
      <c r="B49" s="23" t="s">
        <v>85</v>
      </c>
      <c r="C49" s="47" t="s">
        <v>46</v>
      </c>
      <c r="D49" s="50"/>
      <c r="E49" s="93"/>
      <c r="F49" s="50"/>
      <c r="G49" s="93"/>
      <c r="H49" s="50"/>
      <c r="I49" s="93"/>
      <c r="J49" s="50"/>
      <c r="K49" s="93"/>
      <c r="L49" s="50"/>
      <c r="M49" s="93"/>
      <c r="N49" s="50"/>
      <c r="O49" s="93"/>
      <c r="P49" s="50"/>
      <c r="Q49" s="93"/>
      <c r="R49" s="50"/>
      <c r="S49" s="93"/>
      <c r="T49" s="50"/>
      <c r="U49" s="93"/>
      <c r="V49" s="50"/>
      <c r="W49" s="93"/>
      <c r="X49" s="50"/>
      <c r="Y49" s="93"/>
    </row>
    <row r="50" spans="1:25" ht="19.5">
      <c r="A50" s="89"/>
      <c r="B50" s="19" t="s">
        <v>80</v>
      </c>
      <c r="C50" s="47"/>
      <c r="D50" s="50"/>
      <c r="E50" s="48"/>
      <c r="F50" s="50"/>
      <c r="G50" s="48"/>
      <c r="H50" s="50"/>
      <c r="I50" s="48"/>
      <c r="J50" s="50"/>
      <c r="K50" s="48"/>
      <c r="L50" s="50"/>
      <c r="M50" s="48"/>
      <c r="N50" s="50"/>
      <c r="O50" s="48"/>
      <c r="P50" s="50"/>
      <c r="Q50" s="48"/>
      <c r="R50" s="50"/>
      <c r="S50" s="48"/>
      <c r="T50" s="50"/>
      <c r="U50" s="48"/>
      <c r="V50" s="50"/>
      <c r="W50" s="48"/>
      <c r="X50" s="50"/>
      <c r="Y50" s="48"/>
    </row>
    <row r="51" spans="1:25" ht="18.75">
      <c r="A51" s="89"/>
      <c r="B51" s="23" t="s">
        <v>86</v>
      </c>
      <c r="C51" s="47" t="s">
        <v>27</v>
      </c>
      <c r="D51" s="50"/>
      <c r="E51" s="49">
        <f>IF(D51="да",0,2)</f>
        <v>2</v>
      </c>
      <c r="F51" s="50"/>
      <c r="G51" s="49">
        <f>IF(F51="да",0,2)</f>
        <v>2</v>
      </c>
      <c r="H51" s="50"/>
      <c r="I51" s="49">
        <f>IF(H51="да",0,2)</f>
        <v>2</v>
      </c>
      <c r="J51" s="50"/>
      <c r="K51" s="49">
        <f>IF(J51="да",0,2)</f>
        <v>2</v>
      </c>
      <c r="L51" s="50"/>
      <c r="M51" s="49">
        <f>IF(L51="да",0,2)</f>
        <v>2</v>
      </c>
      <c r="N51" s="50"/>
      <c r="O51" s="49">
        <f>IF(N51="да",0,2)</f>
        <v>2</v>
      </c>
      <c r="P51" s="50"/>
      <c r="Q51" s="49">
        <f>IF(P51="да",0,2)</f>
        <v>2</v>
      </c>
      <c r="R51" s="50"/>
      <c r="S51" s="49">
        <f>IF(R51="да",0,2)</f>
        <v>2</v>
      </c>
      <c r="T51" s="50"/>
      <c r="U51" s="49">
        <f>IF(T51="да",0,2)</f>
        <v>2</v>
      </c>
      <c r="V51" s="50"/>
      <c r="W51" s="49">
        <f>IF(V51="да",0,2)</f>
        <v>2</v>
      </c>
      <c r="X51" s="50"/>
      <c r="Y51" s="49">
        <f>IF(X51="да",0,2)</f>
        <v>2</v>
      </c>
    </row>
    <row r="52" spans="1:25" ht="18.75">
      <c r="A52" s="89">
        <v>11</v>
      </c>
      <c r="B52" s="15" t="s">
        <v>59</v>
      </c>
      <c r="C52" s="102" t="s">
        <v>9</v>
      </c>
      <c r="D52" s="86"/>
      <c r="E52" s="91">
        <f>_xlfn.IFERROR(D52/D54,100*D52)</f>
        <v>0</v>
      </c>
      <c r="F52" s="86"/>
      <c r="G52" s="91">
        <f>_xlfn.IFERROR(F52/F54,100*F52)</f>
        <v>0</v>
      </c>
      <c r="H52" s="86"/>
      <c r="I52" s="91">
        <f>_xlfn.IFERROR(H52/H54,100*H52)</f>
        <v>0</v>
      </c>
      <c r="J52" s="86"/>
      <c r="K52" s="91">
        <f>_xlfn.IFERROR(J52/J54,100*J52)</f>
        <v>0</v>
      </c>
      <c r="L52" s="86"/>
      <c r="M52" s="91">
        <f>_xlfn.IFERROR(L52/L54,100*L52)</f>
        <v>0</v>
      </c>
      <c r="N52" s="86"/>
      <c r="O52" s="91">
        <f>_xlfn.IFERROR(N52/N54,100*N52)</f>
        <v>0</v>
      </c>
      <c r="P52" s="86"/>
      <c r="Q52" s="91">
        <f>_xlfn.IFERROR(P52/P54,100*P52)</f>
        <v>0</v>
      </c>
      <c r="R52" s="86"/>
      <c r="S52" s="91">
        <f>_xlfn.IFERROR(R52/R54,100*R52)</f>
        <v>0</v>
      </c>
      <c r="T52" s="86"/>
      <c r="U52" s="91">
        <f>_xlfn.IFERROR(T52/T54,100*T52)</f>
        <v>0</v>
      </c>
      <c r="V52" s="86"/>
      <c r="W52" s="91">
        <f>_xlfn.IFERROR(V52/V54,100*V52)</f>
        <v>0</v>
      </c>
      <c r="X52" s="86"/>
      <c r="Y52" s="91">
        <f>_xlfn.IFERROR(X52/X54,100*X52)</f>
        <v>0</v>
      </c>
    </row>
    <row r="53" spans="1:25" ht="18.75">
      <c r="A53" s="89"/>
      <c r="B53" s="23" t="s">
        <v>87</v>
      </c>
      <c r="C53" s="104"/>
      <c r="D53" s="88"/>
      <c r="E53" s="92"/>
      <c r="F53" s="88"/>
      <c r="G53" s="92"/>
      <c r="H53" s="88"/>
      <c r="I53" s="92"/>
      <c r="J53" s="88"/>
      <c r="K53" s="92"/>
      <c r="L53" s="88"/>
      <c r="M53" s="92"/>
      <c r="N53" s="88"/>
      <c r="O53" s="92"/>
      <c r="P53" s="88"/>
      <c r="Q53" s="92"/>
      <c r="R53" s="88"/>
      <c r="S53" s="92"/>
      <c r="T53" s="88"/>
      <c r="U53" s="92"/>
      <c r="V53" s="88"/>
      <c r="W53" s="92"/>
      <c r="X53" s="88"/>
      <c r="Y53" s="92"/>
    </row>
    <row r="54" spans="1:25" ht="37.5">
      <c r="A54" s="89"/>
      <c r="B54" s="23" t="s">
        <v>88</v>
      </c>
      <c r="C54" s="14" t="s">
        <v>108</v>
      </c>
      <c r="D54" s="50"/>
      <c r="E54" s="93"/>
      <c r="F54" s="50"/>
      <c r="G54" s="93"/>
      <c r="H54" s="50"/>
      <c r="I54" s="93"/>
      <c r="J54" s="50"/>
      <c r="K54" s="93"/>
      <c r="L54" s="50"/>
      <c r="M54" s="93"/>
      <c r="N54" s="50"/>
      <c r="O54" s="93"/>
      <c r="P54" s="50"/>
      <c r="Q54" s="93"/>
      <c r="R54" s="50"/>
      <c r="S54" s="93"/>
      <c r="T54" s="50"/>
      <c r="U54" s="93"/>
      <c r="V54" s="50"/>
      <c r="W54" s="93"/>
      <c r="X54" s="50"/>
      <c r="Y54" s="93"/>
    </row>
    <row r="55" spans="1:25" ht="18.75">
      <c r="A55" s="89">
        <v>12</v>
      </c>
      <c r="B55" s="15" t="s">
        <v>36</v>
      </c>
      <c r="C55" s="108" t="s">
        <v>9</v>
      </c>
      <c r="D55" s="86"/>
      <c r="E55" s="91">
        <f>(D55-D57)*10</f>
        <v>0</v>
      </c>
      <c r="F55" s="86"/>
      <c r="G55" s="91">
        <f>(F55-F57)*10</f>
        <v>0</v>
      </c>
      <c r="H55" s="86"/>
      <c r="I55" s="91">
        <f>(H55-H57)*10</f>
        <v>0</v>
      </c>
      <c r="J55" s="86"/>
      <c r="K55" s="91">
        <f>(J55-J57)*10</f>
        <v>0</v>
      </c>
      <c r="L55" s="86"/>
      <c r="M55" s="91">
        <f>(L55-L57)*10</f>
        <v>0</v>
      </c>
      <c r="N55" s="86"/>
      <c r="O55" s="91">
        <f>(N55-N57)*10</f>
        <v>0</v>
      </c>
      <c r="P55" s="86"/>
      <c r="Q55" s="91">
        <f>(P55-P57)*10</f>
        <v>0</v>
      </c>
      <c r="R55" s="86"/>
      <c r="S55" s="91">
        <f>(R55-R57)*10</f>
        <v>0</v>
      </c>
      <c r="T55" s="86"/>
      <c r="U55" s="91">
        <f>(T55-T57)*10</f>
        <v>0</v>
      </c>
      <c r="V55" s="86"/>
      <c r="W55" s="91">
        <f>(V55-V57)*10</f>
        <v>0</v>
      </c>
      <c r="X55" s="86"/>
      <c r="Y55" s="91">
        <f>(X55-X57)*10</f>
        <v>0</v>
      </c>
    </row>
    <row r="56" spans="1:25" ht="37.5">
      <c r="A56" s="89"/>
      <c r="B56" s="23" t="s">
        <v>90</v>
      </c>
      <c r="C56" s="109" t="s">
        <v>9</v>
      </c>
      <c r="D56" s="88"/>
      <c r="E56" s="92"/>
      <c r="F56" s="88"/>
      <c r="G56" s="92"/>
      <c r="H56" s="88"/>
      <c r="I56" s="92"/>
      <c r="J56" s="88"/>
      <c r="K56" s="92"/>
      <c r="L56" s="88"/>
      <c r="M56" s="92"/>
      <c r="N56" s="88"/>
      <c r="O56" s="92"/>
      <c r="P56" s="88"/>
      <c r="Q56" s="92"/>
      <c r="R56" s="88"/>
      <c r="S56" s="92"/>
      <c r="T56" s="88"/>
      <c r="U56" s="92"/>
      <c r="V56" s="88"/>
      <c r="W56" s="92"/>
      <c r="X56" s="88"/>
      <c r="Y56" s="92"/>
    </row>
    <row r="57" spans="1:25" ht="37.5">
      <c r="A57" s="89"/>
      <c r="B57" s="23" t="s">
        <v>89</v>
      </c>
      <c r="C57" s="14" t="s">
        <v>9</v>
      </c>
      <c r="D57" s="50"/>
      <c r="E57" s="93"/>
      <c r="F57" s="50"/>
      <c r="G57" s="93"/>
      <c r="H57" s="50"/>
      <c r="I57" s="93"/>
      <c r="J57" s="50"/>
      <c r="K57" s="93"/>
      <c r="L57" s="50"/>
      <c r="M57" s="93"/>
      <c r="N57" s="50"/>
      <c r="O57" s="93"/>
      <c r="P57" s="50"/>
      <c r="Q57" s="93"/>
      <c r="R57" s="50"/>
      <c r="S57" s="93"/>
      <c r="T57" s="50"/>
      <c r="U57" s="93"/>
      <c r="V57" s="50"/>
      <c r="W57" s="93"/>
      <c r="X57" s="50"/>
      <c r="Y57" s="93"/>
    </row>
    <row r="58" spans="1:25" ht="37.5">
      <c r="A58" s="89">
        <v>13</v>
      </c>
      <c r="B58" s="15" t="s">
        <v>92</v>
      </c>
      <c r="C58" s="102" t="s">
        <v>46</v>
      </c>
      <c r="D58" s="86"/>
      <c r="E58" s="86">
        <f>IF(D60&gt;0,_xlfn.IFERROR(D58/(D60-D61),0),100)</f>
        <v>100</v>
      </c>
      <c r="F58" s="86"/>
      <c r="G58" s="86">
        <f>IF(F60&gt;0,_xlfn.IFERROR(F58/(F60-F61),0),100)</f>
        <v>100</v>
      </c>
      <c r="H58" s="86"/>
      <c r="I58" s="86">
        <f>IF(H60&gt;0,_xlfn.IFERROR(H58/(H60-H61),0),100)</f>
        <v>100</v>
      </c>
      <c r="J58" s="86"/>
      <c r="K58" s="86">
        <f>IF(J60&gt;0,_xlfn.IFERROR(J58/(J60-J61),0),100)</f>
        <v>100</v>
      </c>
      <c r="L58" s="86"/>
      <c r="M58" s="86">
        <f>IF(L60&gt;0,_xlfn.IFERROR(L58/(L60-L61),0),100)</f>
        <v>100</v>
      </c>
      <c r="N58" s="86"/>
      <c r="O58" s="86">
        <f>IF(N60&gt;0,_xlfn.IFERROR(N58/(N60-N61),0),100)</f>
        <v>100</v>
      </c>
      <c r="P58" s="86"/>
      <c r="Q58" s="86">
        <f>IF(P60&gt;0,_xlfn.IFERROR(P58/(P60-P61),0),100)</f>
        <v>100</v>
      </c>
      <c r="R58" s="86"/>
      <c r="S58" s="86">
        <f>IF(R60&gt;0,_xlfn.IFERROR(R58/(R60-R61),0),100)</f>
        <v>100</v>
      </c>
      <c r="T58" s="86"/>
      <c r="U58" s="86">
        <f>IF(T60&gt;0,_xlfn.IFERROR(T58/(T60-T61),0),100)</f>
        <v>100</v>
      </c>
      <c r="V58" s="86"/>
      <c r="W58" s="86">
        <f>IF(V60&gt;0,_xlfn.IFERROR(V58/(V60-V61),0),100)</f>
        <v>100</v>
      </c>
      <c r="X58" s="86"/>
      <c r="Y58" s="86">
        <f>IF(X60&gt;0,_xlfn.IFERROR(X58/(X60-X61),0),100)</f>
        <v>100</v>
      </c>
    </row>
    <row r="59" spans="1:25" ht="37.5">
      <c r="A59" s="89"/>
      <c r="B59" s="23" t="s">
        <v>94</v>
      </c>
      <c r="C59" s="104"/>
      <c r="D59" s="88"/>
      <c r="E59" s="87"/>
      <c r="F59" s="88"/>
      <c r="G59" s="87"/>
      <c r="H59" s="88"/>
      <c r="I59" s="87"/>
      <c r="J59" s="88"/>
      <c r="K59" s="87"/>
      <c r="L59" s="88"/>
      <c r="M59" s="87"/>
      <c r="N59" s="88"/>
      <c r="O59" s="87"/>
      <c r="P59" s="88"/>
      <c r="Q59" s="87"/>
      <c r="R59" s="88"/>
      <c r="S59" s="87"/>
      <c r="T59" s="88"/>
      <c r="U59" s="87"/>
      <c r="V59" s="88"/>
      <c r="W59" s="87"/>
      <c r="X59" s="88"/>
      <c r="Y59" s="87"/>
    </row>
    <row r="60" spans="1:25" ht="37.5">
      <c r="A60" s="89"/>
      <c r="B60" s="23" t="s">
        <v>93</v>
      </c>
      <c r="C60" s="47" t="s">
        <v>46</v>
      </c>
      <c r="D60" s="50"/>
      <c r="E60" s="87"/>
      <c r="F60" s="50"/>
      <c r="G60" s="87"/>
      <c r="H60" s="50"/>
      <c r="I60" s="87"/>
      <c r="J60" s="50"/>
      <c r="K60" s="87"/>
      <c r="L60" s="50"/>
      <c r="M60" s="87"/>
      <c r="N60" s="50"/>
      <c r="O60" s="87"/>
      <c r="P60" s="50"/>
      <c r="Q60" s="87"/>
      <c r="R60" s="50"/>
      <c r="S60" s="87"/>
      <c r="T60" s="50"/>
      <c r="U60" s="87"/>
      <c r="V60" s="50"/>
      <c r="W60" s="87"/>
      <c r="X60" s="50"/>
      <c r="Y60" s="87"/>
    </row>
    <row r="61" spans="1:25" ht="37.5">
      <c r="A61" s="89"/>
      <c r="B61" s="23" t="s">
        <v>91</v>
      </c>
      <c r="C61" s="47" t="s">
        <v>46</v>
      </c>
      <c r="D61" s="50"/>
      <c r="E61" s="88"/>
      <c r="F61" s="50"/>
      <c r="G61" s="88"/>
      <c r="H61" s="50"/>
      <c r="I61" s="88"/>
      <c r="J61" s="50"/>
      <c r="K61" s="88"/>
      <c r="L61" s="50"/>
      <c r="M61" s="88"/>
      <c r="N61" s="50"/>
      <c r="O61" s="88"/>
      <c r="P61" s="50"/>
      <c r="Q61" s="88"/>
      <c r="R61" s="50"/>
      <c r="S61" s="88"/>
      <c r="T61" s="50"/>
      <c r="U61" s="88"/>
      <c r="V61" s="50"/>
      <c r="W61" s="88"/>
      <c r="X61" s="50"/>
      <c r="Y61" s="88"/>
    </row>
    <row r="62" spans="1:25" ht="18.75">
      <c r="A62" s="26">
        <v>14</v>
      </c>
      <c r="B62" s="15" t="s">
        <v>95</v>
      </c>
      <c r="C62" s="47" t="s">
        <v>46</v>
      </c>
      <c r="D62" s="50"/>
      <c r="E62" s="49">
        <f>_xlfn.IFERROR(1/D62,10)</f>
        <v>10</v>
      </c>
      <c r="F62" s="50"/>
      <c r="G62" s="49">
        <f>_xlfn.IFERROR(1/F62,10)</f>
        <v>10</v>
      </c>
      <c r="H62" s="50"/>
      <c r="I62" s="49">
        <f>_xlfn.IFERROR(1/H62,10)</f>
        <v>10</v>
      </c>
      <c r="J62" s="50"/>
      <c r="K62" s="49">
        <f>_xlfn.IFERROR(1/J62,10)</f>
        <v>10</v>
      </c>
      <c r="L62" s="50"/>
      <c r="M62" s="49">
        <f>_xlfn.IFERROR(1/L62,10)</f>
        <v>10</v>
      </c>
      <c r="N62" s="50"/>
      <c r="O62" s="49">
        <f>_xlfn.IFERROR(1/N62,10)</f>
        <v>10</v>
      </c>
      <c r="P62" s="50"/>
      <c r="Q62" s="49">
        <f>_xlfn.IFERROR(1/P62,10)</f>
        <v>10</v>
      </c>
      <c r="R62" s="50"/>
      <c r="S62" s="49">
        <f>_xlfn.IFERROR(1/R62,10)</f>
        <v>10</v>
      </c>
      <c r="T62" s="50"/>
      <c r="U62" s="49">
        <f>_xlfn.IFERROR(1/T62,10)</f>
        <v>10</v>
      </c>
      <c r="V62" s="50"/>
      <c r="W62" s="49">
        <f>_xlfn.IFERROR(1/V62,10)</f>
        <v>10</v>
      </c>
      <c r="X62" s="50"/>
      <c r="Y62" s="49">
        <f>_xlfn.IFERROR(1/X62,10)</f>
        <v>10</v>
      </c>
    </row>
    <row r="63" spans="1:25" ht="37.5">
      <c r="A63" s="26">
        <v>15</v>
      </c>
      <c r="B63" s="15" t="s">
        <v>47</v>
      </c>
      <c r="C63" s="47" t="s">
        <v>107</v>
      </c>
      <c r="D63" s="50"/>
      <c r="E63" s="49">
        <f>_xlfn.IFERROR(1/D63,10)</f>
        <v>10</v>
      </c>
      <c r="F63" s="50"/>
      <c r="G63" s="49">
        <f>_xlfn.IFERROR(1/F63,10)</f>
        <v>10</v>
      </c>
      <c r="H63" s="50"/>
      <c r="I63" s="49">
        <f>_xlfn.IFERROR(1/H63,10)</f>
        <v>10</v>
      </c>
      <c r="J63" s="50"/>
      <c r="K63" s="49">
        <f>_xlfn.IFERROR(1/J63,10)</f>
        <v>10</v>
      </c>
      <c r="L63" s="50"/>
      <c r="M63" s="49">
        <f>_xlfn.IFERROR(1/L63,10)</f>
        <v>10</v>
      </c>
      <c r="N63" s="50"/>
      <c r="O63" s="49">
        <f>_xlfn.IFERROR(1/N63,10)</f>
        <v>10</v>
      </c>
      <c r="P63" s="50"/>
      <c r="Q63" s="49">
        <f>_xlfn.IFERROR(1/P63,10)</f>
        <v>10</v>
      </c>
      <c r="R63" s="50"/>
      <c r="S63" s="49">
        <f>_xlfn.IFERROR(1/R63,10)</f>
        <v>10</v>
      </c>
      <c r="T63" s="50"/>
      <c r="U63" s="49">
        <f>_xlfn.IFERROR(1/T63,10)</f>
        <v>10</v>
      </c>
      <c r="V63" s="50"/>
      <c r="W63" s="49">
        <f>_xlfn.IFERROR(1/V63,10)</f>
        <v>10</v>
      </c>
      <c r="X63" s="50"/>
      <c r="Y63" s="49">
        <f>_xlfn.IFERROR(1/X63,10)</f>
        <v>10</v>
      </c>
    </row>
    <row r="64" spans="1:25" ht="18.75">
      <c r="A64" s="89">
        <v>16</v>
      </c>
      <c r="B64" s="15" t="s">
        <v>48</v>
      </c>
      <c r="C64" s="102" t="s">
        <v>46</v>
      </c>
      <c r="D64" s="90"/>
      <c r="E64" s="89">
        <f>(D64-D67)*2</f>
        <v>0</v>
      </c>
      <c r="F64" s="90"/>
      <c r="G64" s="89">
        <f>(F64-F67)*2</f>
        <v>0</v>
      </c>
      <c r="H64" s="90"/>
      <c r="I64" s="89">
        <f>(H64-H67)*2</f>
        <v>0</v>
      </c>
      <c r="J64" s="90"/>
      <c r="K64" s="89">
        <f>(J64-J67)*2</f>
        <v>0</v>
      </c>
      <c r="L64" s="90"/>
      <c r="M64" s="89">
        <f>(L64-L67)*2</f>
        <v>0</v>
      </c>
      <c r="N64" s="90"/>
      <c r="O64" s="89">
        <f>(N64-N67)*2</f>
        <v>0</v>
      </c>
      <c r="P64" s="90"/>
      <c r="Q64" s="89">
        <f>(P64-P67)*2</f>
        <v>0</v>
      </c>
      <c r="R64" s="90"/>
      <c r="S64" s="89">
        <f>(R64-R67)*2</f>
        <v>0</v>
      </c>
      <c r="T64" s="90"/>
      <c r="U64" s="89">
        <f>(T64-T67)*2</f>
        <v>0</v>
      </c>
      <c r="V64" s="90"/>
      <c r="W64" s="89">
        <f>(V64-V67)*2</f>
        <v>0</v>
      </c>
      <c r="X64" s="90"/>
      <c r="Y64" s="89">
        <f>(X64-X67)*2</f>
        <v>0</v>
      </c>
    </row>
    <row r="65" spans="1:25" ht="19.5">
      <c r="A65" s="89"/>
      <c r="B65" s="19" t="s">
        <v>77</v>
      </c>
      <c r="C65" s="103"/>
      <c r="D65" s="90"/>
      <c r="E65" s="89"/>
      <c r="F65" s="90"/>
      <c r="G65" s="89"/>
      <c r="H65" s="90"/>
      <c r="I65" s="89"/>
      <c r="J65" s="90"/>
      <c r="K65" s="89"/>
      <c r="L65" s="90"/>
      <c r="M65" s="89"/>
      <c r="N65" s="90"/>
      <c r="O65" s="89"/>
      <c r="P65" s="90"/>
      <c r="Q65" s="89"/>
      <c r="R65" s="90"/>
      <c r="S65" s="89"/>
      <c r="T65" s="90"/>
      <c r="U65" s="89"/>
      <c r="V65" s="90"/>
      <c r="W65" s="89"/>
      <c r="X65" s="90"/>
      <c r="Y65" s="89"/>
    </row>
    <row r="66" spans="1:25" ht="18.75">
      <c r="A66" s="89"/>
      <c r="B66" s="23" t="s">
        <v>97</v>
      </c>
      <c r="C66" s="104" t="s">
        <v>21</v>
      </c>
      <c r="D66" s="90"/>
      <c r="E66" s="89"/>
      <c r="F66" s="90"/>
      <c r="G66" s="89"/>
      <c r="H66" s="90"/>
      <c r="I66" s="89"/>
      <c r="J66" s="90"/>
      <c r="K66" s="89"/>
      <c r="L66" s="90"/>
      <c r="M66" s="89"/>
      <c r="N66" s="90"/>
      <c r="O66" s="89"/>
      <c r="P66" s="90"/>
      <c r="Q66" s="89"/>
      <c r="R66" s="90"/>
      <c r="S66" s="89"/>
      <c r="T66" s="90"/>
      <c r="U66" s="89"/>
      <c r="V66" s="90"/>
      <c r="W66" s="89"/>
      <c r="X66" s="90"/>
      <c r="Y66" s="89"/>
    </row>
    <row r="67" spans="1:25" ht="37.5">
      <c r="A67" s="89"/>
      <c r="B67" s="23" t="s">
        <v>96</v>
      </c>
      <c r="C67" s="51" t="s">
        <v>46</v>
      </c>
      <c r="D67" s="53"/>
      <c r="E67" s="89"/>
      <c r="F67" s="53"/>
      <c r="G67" s="89"/>
      <c r="H67" s="53"/>
      <c r="I67" s="89"/>
      <c r="J67" s="53"/>
      <c r="K67" s="89"/>
      <c r="L67" s="53"/>
      <c r="M67" s="89"/>
      <c r="N67" s="53"/>
      <c r="O67" s="89"/>
      <c r="P67" s="53"/>
      <c r="Q67" s="89"/>
      <c r="R67" s="53"/>
      <c r="S67" s="89"/>
      <c r="T67" s="53"/>
      <c r="U67" s="89"/>
      <c r="V67" s="53"/>
      <c r="W67" s="89"/>
      <c r="X67" s="53"/>
      <c r="Y67" s="89"/>
    </row>
    <row r="68" spans="1:25" ht="19.5">
      <c r="A68" s="89"/>
      <c r="B68" s="19" t="s">
        <v>80</v>
      </c>
      <c r="C68" s="51"/>
      <c r="D68" s="53"/>
      <c r="E68" s="49"/>
      <c r="F68" s="53"/>
      <c r="G68" s="49"/>
      <c r="H68" s="53"/>
      <c r="I68" s="49"/>
      <c r="J68" s="53"/>
      <c r="K68" s="49"/>
      <c r="L68" s="53"/>
      <c r="M68" s="49"/>
      <c r="N68" s="53"/>
      <c r="O68" s="49"/>
      <c r="P68" s="53"/>
      <c r="Q68" s="49"/>
      <c r="R68" s="53"/>
      <c r="S68" s="49"/>
      <c r="T68" s="53"/>
      <c r="U68" s="49"/>
      <c r="V68" s="53"/>
      <c r="W68" s="49"/>
      <c r="X68" s="53"/>
      <c r="Y68" s="49"/>
    </row>
    <row r="69" spans="1:25" ht="18.75">
      <c r="A69" s="89"/>
      <c r="B69" s="23" t="s">
        <v>98</v>
      </c>
      <c r="C69" s="47" t="s">
        <v>27</v>
      </c>
      <c r="D69" s="50"/>
      <c r="E69" s="49">
        <f>IF(D69="да",0,2)</f>
        <v>2</v>
      </c>
      <c r="F69" s="50"/>
      <c r="G69" s="49">
        <f>IF(F69="да",0,2)</f>
        <v>2</v>
      </c>
      <c r="H69" s="50"/>
      <c r="I69" s="49">
        <f>IF(H69="да",0,2)</f>
        <v>2</v>
      </c>
      <c r="J69" s="50"/>
      <c r="K69" s="49">
        <f>IF(J69="да",0,2)</f>
        <v>2</v>
      </c>
      <c r="L69" s="50"/>
      <c r="M69" s="49">
        <f>IF(L69="да",0,2)</f>
        <v>2</v>
      </c>
      <c r="N69" s="50"/>
      <c r="O69" s="49">
        <f>IF(N69="да",0,2)</f>
        <v>2</v>
      </c>
      <c r="P69" s="50"/>
      <c r="Q69" s="49">
        <f>IF(P69="да",0,2)</f>
        <v>2</v>
      </c>
      <c r="R69" s="50"/>
      <c r="S69" s="49">
        <f>IF(R69="да",0,2)</f>
        <v>2</v>
      </c>
      <c r="T69" s="50"/>
      <c r="U69" s="49">
        <f>IF(T69="да",0,2)</f>
        <v>2</v>
      </c>
      <c r="V69" s="50"/>
      <c r="W69" s="49">
        <f>IF(V69="да",0,2)</f>
        <v>2</v>
      </c>
      <c r="X69" s="50"/>
      <c r="Y69" s="49">
        <f>IF(X69="да",0,2)</f>
        <v>2</v>
      </c>
    </row>
    <row r="70" spans="1:25" ht="18.75">
      <c r="A70" s="89">
        <v>17</v>
      </c>
      <c r="B70" s="15" t="s">
        <v>52</v>
      </c>
      <c r="C70" s="102" t="s">
        <v>46</v>
      </c>
      <c r="D70" s="86"/>
      <c r="E70" s="89">
        <f>(D70-D73)/1000</f>
        <v>0</v>
      </c>
      <c r="F70" s="86"/>
      <c r="G70" s="89">
        <f>(F70-F73)/1000</f>
        <v>0</v>
      </c>
      <c r="H70" s="86"/>
      <c r="I70" s="89">
        <f>(H70-H73)/1000</f>
        <v>0</v>
      </c>
      <c r="J70" s="86"/>
      <c r="K70" s="89">
        <f>(J70-J73)/1000</f>
        <v>0</v>
      </c>
      <c r="L70" s="86"/>
      <c r="M70" s="89">
        <f>(L70-L73)/1000</f>
        <v>0</v>
      </c>
      <c r="N70" s="86"/>
      <c r="O70" s="89">
        <f>(N70-N73)/1000</f>
        <v>0</v>
      </c>
      <c r="P70" s="86"/>
      <c r="Q70" s="89">
        <f>(P70-P73)/1000</f>
        <v>0</v>
      </c>
      <c r="R70" s="86"/>
      <c r="S70" s="89">
        <f>(R70-R73)/1000</f>
        <v>0</v>
      </c>
      <c r="T70" s="86"/>
      <c r="U70" s="89">
        <f>(T70-T73)/1000</f>
        <v>0</v>
      </c>
      <c r="V70" s="86"/>
      <c r="W70" s="89">
        <f>(V70-V73)/1000</f>
        <v>0</v>
      </c>
      <c r="X70" s="86"/>
      <c r="Y70" s="89">
        <f>(X70-X73)/1000</f>
        <v>0</v>
      </c>
    </row>
    <row r="71" spans="1:25" ht="19.5">
      <c r="A71" s="89"/>
      <c r="B71" s="19" t="s">
        <v>77</v>
      </c>
      <c r="C71" s="103"/>
      <c r="D71" s="87"/>
      <c r="E71" s="89"/>
      <c r="F71" s="87"/>
      <c r="G71" s="89"/>
      <c r="H71" s="87"/>
      <c r="I71" s="89"/>
      <c r="J71" s="87"/>
      <c r="K71" s="89"/>
      <c r="L71" s="87"/>
      <c r="M71" s="89"/>
      <c r="N71" s="87"/>
      <c r="O71" s="89"/>
      <c r="P71" s="87"/>
      <c r="Q71" s="89"/>
      <c r="R71" s="87"/>
      <c r="S71" s="89"/>
      <c r="T71" s="87"/>
      <c r="U71" s="89"/>
      <c r="V71" s="87"/>
      <c r="W71" s="89"/>
      <c r="X71" s="87"/>
      <c r="Y71" s="89"/>
    </row>
    <row r="72" spans="1:25" ht="18.75">
      <c r="A72" s="89"/>
      <c r="B72" s="23" t="s">
        <v>97</v>
      </c>
      <c r="C72" s="104"/>
      <c r="D72" s="88"/>
      <c r="E72" s="89"/>
      <c r="F72" s="88"/>
      <c r="G72" s="89"/>
      <c r="H72" s="88"/>
      <c r="I72" s="89"/>
      <c r="J72" s="88"/>
      <c r="K72" s="89"/>
      <c r="L72" s="88"/>
      <c r="M72" s="89"/>
      <c r="N72" s="88"/>
      <c r="O72" s="89"/>
      <c r="P72" s="88"/>
      <c r="Q72" s="89"/>
      <c r="R72" s="88"/>
      <c r="S72" s="89"/>
      <c r="T72" s="88"/>
      <c r="U72" s="89"/>
      <c r="V72" s="88"/>
      <c r="W72" s="89"/>
      <c r="X72" s="88"/>
      <c r="Y72" s="89"/>
    </row>
    <row r="73" spans="1:25" ht="18.75">
      <c r="A73" s="89"/>
      <c r="B73" s="23" t="s">
        <v>99</v>
      </c>
      <c r="C73" s="51" t="s">
        <v>46</v>
      </c>
      <c r="D73" s="53"/>
      <c r="E73" s="89"/>
      <c r="F73" s="53"/>
      <c r="G73" s="89"/>
      <c r="H73" s="53"/>
      <c r="I73" s="89"/>
      <c r="J73" s="53"/>
      <c r="K73" s="89"/>
      <c r="L73" s="53"/>
      <c r="M73" s="89"/>
      <c r="N73" s="53"/>
      <c r="O73" s="89"/>
      <c r="P73" s="53"/>
      <c r="Q73" s="89"/>
      <c r="R73" s="53"/>
      <c r="S73" s="89"/>
      <c r="T73" s="53"/>
      <c r="U73" s="89"/>
      <c r="V73" s="53"/>
      <c r="W73" s="89"/>
      <c r="X73" s="53"/>
      <c r="Y73" s="89"/>
    </row>
    <row r="74" spans="1:25" ht="19.5">
      <c r="A74" s="89"/>
      <c r="B74" s="19" t="s">
        <v>80</v>
      </c>
      <c r="C74" s="51"/>
      <c r="D74" s="53"/>
      <c r="E74" s="49"/>
      <c r="F74" s="53"/>
      <c r="G74" s="49"/>
      <c r="H74" s="53"/>
      <c r="I74" s="49"/>
      <c r="J74" s="53"/>
      <c r="K74" s="49"/>
      <c r="L74" s="53"/>
      <c r="M74" s="49"/>
      <c r="N74" s="53"/>
      <c r="O74" s="49"/>
      <c r="P74" s="53"/>
      <c r="Q74" s="49"/>
      <c r="R74" s="53"/>
      <c r="S74" s="49"/>
      <c r="T74" s="53"/>
      <c r="U74" s="49"/>
      <c r="V74" s="53"/>
      <c r="W74" s="49"/>
      <c r="X74" s="53"/>
      <c r="Y74" s="49"/>
    </row>
    <row r="75" spans="1:25" ht="18.75">
      <c r="A75" s="89"/>
      <c r="B75" s="23" t="s">
        <v>100</v>
      </c>
      <c r="C75" s="47" t="s">
        <v>27</v>
      </c>
      <c r="D75" s="31"/>
      <c r="E75" s="49">
        <f>IF(D75="да",0,2)</f>
        <v>2</v>
      </c>
      <c r="F75" s="31"/>
      <c r="G75" s="49">
        <f>IF(F75="да",0,2)</f>
        <v>2</v>
      </c>
      <c r="H75" s="31"/>
      <c r="I75" s="49">
        <f>IF(H75="да",0,2)</f>
        <v>2</v>
      </c>
      <c r="J75" s="31"/>
      <c r="K75" s="49">
        <f>IF(J75="да",0,2)</f>
        <v>2</v>
      </c>
      <c r="L75" s="31"/>
      <c r="M75" s="49">
        <f>IF(L75="да",0,2)</f>
        <v>2</v>
      </c>
      <c r="N75" s="31"/>
      <c r="O75" s="49">
        <f>IF(N75="да",0,2)</f>
        <v>2</v>
      </c>
      <c r="P75" s="31"/>
      <c r="Q75" s="49">
        <f>IF(P75="да",0,2)</f>
        <v>2</v>
      </c>
      <c r="R75" s="31"/>
      <c r="S75" s="49">
        <f>IF(R75="да",0,2)</f>
        <v>2</v>
      </c>
      <c r="T75" s="31"/>
      <c r="U75" s="49">
        <f>IF(T75="да",0,2)</f>
        <v>2</v>
      </c>
      <c r="V75" s="31"/>
      <c r="W75" s="49">
        <f>IF(V75="да",0,2)</f>
        <v>2</v>
      </c>
      <c r="X75" s="31"/>
      <c r="Y75" s="49">
        <f>IF(X75="да",0,2)</f>
        <v>2</v>
      </c>
    </row>
    <row r="76" spans="1:25" ht="18.75">
      <c r="A76" s="101">
        <v>18</v>
      </c>
      <c r="B76" s="15" t="s">
        <v>112</v>
      </c>
      <c r="C76" s="102" t="s">
        <v>46</v>
      </c>
      <c r="D76" s="86"/>
      <c r="E76" s="89">
        <f>(D76-D79)/100</f>
        <v>0</v>
      </c>
      <c r="F76" s="86"/>
      <c r="G76" s="89">
        <f>(F76-F79)/100</f>
        <v>0</v>
      </c>
      <c r="H76" s="86"/>
      <c r="I76" s="89">
        <f>(H76-H79)/100</f>
        <v>0</v>
      </c>
      <c r="J76" s="86"/>
      <c r="K76" s="89">
        <f>(J76-J79)/100</f>
        <v>0</v>
      </c>
      <c r="L76" s="86"/>
      <c r="M76" s="89">
        <f>(L76-L79)/100</f>
        <v>0</v>
      </c>
      <c r="N76" s="86"/>
      <c r="O76" s="89">
        <f>(N76-N79)/100</f>
        <v>0</v>
      </c>
      <c r="P76" s="86"/>
      <c r="Q76" s="89">
        <f>(P76-P79)/100</f>
        <v>0</v>
      </c>
      <c r="R76" s="86"/>
      <c r="S76" s="89">
        <f>(R76-R79)/100</f>
        <v>0</v>
      </c>
      <c r="T76" s="86"/>
      <c r="U76" s="89">
        <f>(T76-T79)/100</f>
        <v>0</v>
      </c>
      <c r="V76" s="86"/>
      <c r="W76" s="89">
        <f>(V76-V79)/100</f>
        <v>0</v>
      </c>
      <c r="X76" s="86"/>
      <c r="Y76" s="89">
        <f>(X76-X79)/100</f>
        <v>0</v>
      </c>
    </row>
    <row r="77" spans="1:25" ht="19.5">
      <c r="A77" s="101"/>
      <c r="B77" s="19" t="s">
        <v>77</v>
      </c>
      <c r="C77" s="103"/>
      <c r="D77" s="87"/>
      <c r="E77" s="89"/>
      <c r="F77" s="87"/>
      <c r="G77" s="89"/>
      <c r="H77" s="87"/>
      <c r="I77" s="89"/>
      <c r="J77" s="87"/>
      <c r="K77" s="89"/>
      <c r="L77" s="87"/>
      <c r="M77" s="89"/>
      <c r="N77" s="87"/>
      <c r="O77" s="89"/>
      <c r="P77" s="87"/>
      <c r="Q77" s="89"/>
      <c r="R77" s="87"/>
      <c r="S77" s="89"/>
      <c r="T77" s="87"/>
      <c r="U77" s="89"/>
      <c r="V77" s="87"/>
      <c r="W77" s="89"/>
      <c r="X77" s="87"/>
      <c r="Y77" s="89"/>
    </row>
    <row r="78" spans="1:25" ht="18.75">
      <c r="A78" s="101"/>
      <c r="B78" s="28" t="s">
        <v>97</v>
      </c>
      <c r="C78" s="104"/>
      <c r="D78" s="88"/>
      <c r="E78" s="89"/>
      <c r="F78" s="88"/>
      <c r="G78" s="89"/>
      <c r="H78" s="88"/>
      <c r="I78" s="89"/>
      <c r="J78" s="88"/>
      <c r="K78" s="89"/>
      <c r="L78" s="88"/>
      <c r="M78" s="89"/>
      <c r="N78" s="88"/>
      <c r="O78" s="89"/>
      <c r="P78" s="88"/>
      <c r="Q78" s="89"/>
      <c r="R78" s="88"/>
      <c r="S78" s="89"/>
      <c r="T78" s="88"/>
      <c r="U78" s="89"/>
      <c r="V78" s="88"/>
      <c r="W78" s="89"/>
      <c r="X78" s="88"/>
      <c r="Y78" s="89"/>
    </row>
    <row r="79" spans="1:25" ht="37.5">
      <c r="A79" s="101"/>
      <c r="B79" s="28" t="s">
        <v>113</v>
      </c>
      <c r="C79" s="51" t="s">
        <v>46</v>
      </c>
      <c r="D79" s="53"/>
      <c r="E79" s="89"/>
      <c r="F79" s="53"/>
      <c r="G79" s="89"/>
      <c r="H79" s="53"/>
      <c r="I79" s="89"/>
      <c r="J79" s="53"/>
      <c r="K79" s="89"/>
      <c r="L79" s="53"/>
      <c r="M79" s="89"/>
      <c r="N79" s="53"/>
      <c r="O79" s="89"/>
      <c r="P79" s="53"/>
      <c r="Q79" s="89"/>
      <c r="R79" s="53"/>
      <c r="S79" s="89"/>
      <c r="T79" s="53"/>
      <c r="U79" s="89"/>
      <c r="V79" s="53"/>
      <c r="W79" s="89"/>
      <c r="X79" s="53"/>
      <c r="Y79" s="89"/>
    </row>
    <row r="80" spans="1:25" ht="19.5">
      <c r="A80" s="101"/>
      <c r="B80" s="19" t="s">
        <v>80</v>
      </c>
      <c r="C80" s="51"/>
      <c r="D80" s="53"/>
      <c r="E80" s="49"/>
      <c r="F80" s="53"/>
      <c r="G80" s="49"/>
      <c r="H80" s="53"/>
      <c r="I80" s="49"/>
      <c r="J80" s="53"/>
      <c r="K80" s="49"/>
      <c r="L80" s="53"/>
      <c r="M80" s="49"/>
      <c r="N80" s="53"/>
      <c r="O80" s="49"/>
      <c r="P80" s="53"/>
      <c r="Q80" s="49"/>
      <c r="R80" s="53"/>
      <c r="S80" s="49"/>
      <c r="T80" s="53"/>
      <c r="U80" s="49"/>
      <c r="V80" s="53"/>
      <c r="W80" s="49"/>
      <c r="X80" s="53"/>
      <c r="Y80" s="49"/>
    </row>
    <row r="81" spans="1:25" ht="37.5">
      <c r="A81" s="101"/>
      <c r="B81" s="28" t="s">
        <v>114</v>
      </c>
      <c r="C81" s="47" t="s">
        <v>27</v>
      </c>
      <c r="D81" s="31"/>
      <c r="E81" s="49">
        <f>IF(D81="да",0,2)</f>
        <v>2</v>
      </c>
      <c r="F81" s="31"/>
      <c r="G81" s="49">
        <f>IF(F81="да",0,2)</f>
        <v>2</v>
      </c>
      <c r="H81" s="31"/>
      <c r="I81" s="49">
        <f>IF(H81="да",0,2)</f>
        <v>2</v>
      </c>
      <c r="J81" s="31"/>
      <c r="K81" s="49">
        <f>IF(J81="да",0,2)</f>
        <v>2</v>
      </c>
      <c r="L81" s="31"/>
      <c r="M81" s="49">
        <f>IF(L81="да",0,2)</f>
        <v>2</v>
      </c>
      <c r="N81" s="31"/>
      <c r="O81" s="49">
        <f>IF(N81="да",0,2)</f>
        <v>2</v>
      </c>
      <c r="P81" s="31"/>
      <c r="Q81" s="49">
        <f>IF(P81="да",0,2)</f>
        <v>2</v>
      </c>
      <c r="R81" s="31"/>
      <c r="S81" s="49">
        <f>IF(R81="да",0,2)</f>
        <v>2</v>
      </c>
      <c r="T81" s="31"/>
      <c r="U81" s="49">
        <f>IF(T81="да",0,2)</f>
        <v>2</v>
      </c>
      <c r="V81" s="31"/>
      <c r="W81" s="49">
        <f>IF(V81="да",0,2)</f>
        <v>2</v>
      </c>
      <c r="X81" s="31"/>
      <c r="Y81" s="49">
        <f>IF(X81="да",0,2)</f>
        <v>2</v>
      </c>
    </row>
    <row r="82" spans="1:25" ht="37.5">
      <c r="A82" s="89">
        <v>19</v>
      </c>
      <c r="B82" s="21" t="s">
        <v>56</v>
      </c>
      <c r="C82" s="101" t="s">
        <v>46</v>
      </c>
      <c r="D82" s="90"/>
      <c r="E82" s="89">
        <f>_xlfn.IFERROR(1/D82,10)</f>
        <v>10</v>
      </c>
      <c r="F82" s="90"/>
      <c r="G82" s="89">
        <f>_xlfn.IFERROR(1/F82,10)</f>
        <v>10</v>
      </c>
      <c r="H82" s="90"/>
      <c r="I82" s="89">
        <f>_xlfn.IFERROR(1/H82,10)</f>
        <v>10</v>
      </c>
      <c r="J82" s="90"/>
      <c r="K82" s="89">
        <f>_xlfn.IFERROR(1/J82,10)</f>
        <v>10</v>
      </c>
      <c r="L82" s="90"/>
      <c r="M82" s="89">
        <f>_xlfn.IFERROR(1/L82,10)</f>
        <v>10</v>
      </c>
      <c r="N82" s="90"/>
      <c r="O82" s="89">
        <f>_xlfn.IFERROR(1/N82,10)</f>
        <v>10</v>
      </c>
      <c r="P82" s="90"/>
      <c r="Q82" s="89">
        <f>_xlfn.IFERROR(1/P82,10)</f>
        <v>10</v>
      </c>
      <c r="R82" s="90"/>
      <c r="S82" s="89">
        <f>_xlfn.IFERROR(1/R82,10)</f>
        <v>10</v>
      </c>
      <c r="T82" s="90"/>
      <c r="U82" s="89">
        <f>_xlfn.IFERROR(1/T82,10)</f>
        <v>10</v>
      </c>
      <c r="V82" s="90"/>
      <c r="W82" s="89">
        <f>_xlfn.IFERROR(1/V82,10)</f>
        <v>10</v>
      </c>
      <c r="X82" s="90"/>
      <c r="Y82" s="89">
        <f>_xlfn.IFERROR(1/X82,10)</f>
        <v>10</v>
      </c>
    </row>
    <row r="83" spans="1:25" ht="18.75">
      <c r="A83" s="89"/>
      <c r="B83" s="23" t="s">
        <v>101</v>
      </c>
      <c r="C83" s="101"/>
      <c r="D83" s="90"/>
      <c r="E83" s="89"/>
      <c r="F83" s="90"/>
      <c r="G83" s="89"/>
      <c r="H83" s="90"/>
      <c r="I83" s="89"/>
      <c r="J83" s="90"/>
      <c r="K83" s="89"/>
      <c r="L83" s="90"/>
      <c r="M83" s="89"/>
      <c r="N83" s="90"/>
      <c r="O83" s="89"/>
      <c r="P83" s="90"/>
      <c r="Q83" s="89"/>
      <c r="R83" s="90"/>
      <c r="S83" s="89"/>
      <c r="T83" s="90"/>
      <c r="U83" s="89"/>
      <c r="V83" s="90"/>
      <c r="W83" s="89"/>
      <c r="X83" s="90"/>
      <c r="Y83" s="89"/>
    </row>
    <row r="84" spans="1:25" ht="18.75">
      <c r="A84" s="1"/>
      <c r="B84" s="1"/>
      <c r="D84" s="83" t="e">
        <f>SUM(E12:E83)</f>
        <v>#DIV/0!</v>
      </c>
      <c r="E84" s="84"/>
      <c r="F84" s="83" t="e">
        <f>SUM(G12:G83)</f>
        <v>#DIV/0!</v>
      </c>
      <c r="G84" s="84"/>
      <c r="H84" s="83" t="e">
        <f>SUM(I12:I83)</f>
        <v>#DIV/0!</v>
      </c>
      <c r="I84" s="84"/>
      <c r="J84" s="83" t="e">
        <f>SUM(K12:K83)</f>
        <v>#DIV/0!</v>
      </c>
      <c r="K84" s="84"/>
      <c r="L84" s="83" t="e">
        <f>SUM(M12:M83)</f>
        <v>#DIV/0!</v>
      </c>
      <c r="M84" s="84"/>
      <c r="N84" s="83" t="e">
        <f>SUM(O12:O83)</f>
        <v>#DIV/0!</v>
      </c>
      <c r="O84" s="84"/>
      <c r="P84" s="83" t="e">
        <f>SUM(Q12:Q83)</f>
        <v>#DIV/0!</v>
      </c>
      <c r="Q84" s="84"/>
      <c r="R84" s="83" t="e">
        <f>SUM(S12:S83)</f>
        <v>#DIV/0!</v>
      </c>
      <c r="S84" s="84"/>
      <c r="T84" s="83" t="e">
        <f>SUM(U12:U83)</f>
        <v>#DIV/0!</v>
      </c>
      <c r="U84" s="84"/>
      <c r="V84" s="83" t="e">
        <f>SUM(W12:W83)</f>
        <v>#DIV/0!</v>
      </c>
      <c r="W84" s="84"/>
      <c r="X84" s="83" t="e">
        <f>SUM(Y12:Y83)</f>
        <v>#DIV/0!</v>
      </c>
      <c r="Y84" s="84"/>
    </row>
    <row r="85" spans="1:4" ht="18.75">
      <c r="A85" s="1"/>
      <c r="B85" s="105" t="s">
        <v>109</v>
      </c>
      <c r="C85" s="105"/>
      <c r="D85" s="105"/>
    </row>
    <row r="86" spans="1:4" ht="18.75">
      <c r="A86" s="27" t="s">
        <v>115</v>
      </c>
      <c r="B86" s="1"/>
      <c r="C86" s="1"/>
      <c r="D86" s="1"/>
    </row>
    <row r="87" spans="1:4" ht="18.75">
      <c r="A87" s="1"/>
      <c r="B87" s="1"/>
      <c r="C87" s="1"/>
      <c r="D87" s="1"/>
    </row>
    <row r="88" spans="2:4" ht="18.75">
      <c r="B88" s="105" t="s">
        <v>109</v>
      </c>
      <c r="C88" s="105"/>
      <c r="D88" s="105"/>
    </row>
    <row r="89" spans="2:4" ht="18.75">
      <c r="B89" s="105" t="s">
        <v>110</v>
      </c>
      <c r="C89" s="105"/>
      <c r="D89" s="105"/>
    </row>
  </sheetData>
  <sheetProtection sheet="1" objects="1" scenarios="1"/>
  <protectedRanges>
    <protectedRange sqref="D12:D83 F12:F83 H12:H83 J12:J83 L12:L83 N12:N83 P12:P83 R12:R83 T12:T83 V12:V83 X12:X83" name="Диапазон1_1"/>
  </protectedRanges>
  <mergeCells count="419">
    <mergeCell ref="B88:D88"/>
    <mergeCell ref="B89:D89"/>
    <mergeCell ref="C1:D1"/>
    <mergeCell ref="A70:A75"/>
    <mergeCell ref="C70:C72"/>
    <mergeCell ref="D70:D72"/>
    <mergeCell ref="A82:A83"/>
    <mergeCell ref="C82:C83"/>
    <mergeCell ref="D82:D83"/>
    <mergeCell ref="A58:A61"/>
    <mergeCell ref="C58:C59"/>
    <mergeCell ref="D58:D59"/>
    <mergeCell ref="A64:A69"/>
    <mergeCell ref="C64:C66"/>
    <mergeCell ref="D64:D66"/>
    <mergeCell ref="A52:A54"/>
    <mergeCell ref="A40:A45"/>
    <mergeCell ref="C40:C42"/>
    <mergeCell ref="D40:D42"/>
    <mergeCell ref="A46:A51"/>
    <mergeCell ref="C46:C48"/>
    <mergeCell ref="D46:D48"/>
    <mergeCell ref="C52:C53"/>
    <mergeCell ref="D52:D53"/>
    <mergeCell ref="C55:C56"/>
    <mergeCell ref="D55:D56"/>
    <mergeCell ref="A2:D2"/>
    <mergeCell ref="A3:D3"/>
    <mergeCell ref="A4:D4"/>
    <mergeCell ref="A5:D5"/>
    <mergeCell ref="A6:D6"/>
    <mergeCell ref="D19:D20"/>
    <mergeCell ref="A22:A24"/>
    <mergeCell ref="C22:C23"/>
    <mergeCell ref="D22:D23"/>
    <mergeCell ref="A7:D7"/>
    <mergeCell ref="A76:A81"/>
    <mergeCell ref="C76:C78"/>
    <mergeCell ref="D76:D78"/>
    <mergeCell ref="B85:D85"/>
    <mergeCell ref="A8:D8"/>
    <mergeCell ref="A9:D9"/>
    <mergeCell ref="A13:A15"/>
    <mergeCell ref="C13:C14"/>
    <mergeCell ref="D13:D14"/>
    <mergeCell ref="C16:C17"/>
    <mergeCell ref="D16:D17"/>
    <mergeCell ref="A17:A18"/>
    <mergeCell ref="A19:A21"/>
    <mergeCell ref="C19:C20"/>
    <mergeCell ref="A25:A27"/>
    <mergeCell ref="C25:C26"/>
    <mergeCell ref="D25:D26"/>
    <mergeCell ref="A28:A33"/>
    <mergeCell ref="C28:C30"/>
    <mergeCell ref="D28:D30"/>
    <mergeCell ref="A34:A39"/>
    <mergeCell ref="C34:C36"/>
    <mergeCell ref="D34:D36"/>
    <mergeCell ref="A55:A57"/>
    <mergeCell ref="E70:E73"/>
    <mergeCell ref="E76:E79"/>
    <mergeCell ref="E28:E31"/>
    <mergeCell ref="E34:E37"/>
    <mergeCell ref="E40:E43"/>
    <mergeCell ref="E46:E49"/>
    <mergeCell ref="E52:E54"/>
    <mergeCell ref="E13:E15"/>
    <mergeCell ref="E16:E18"/>
    <mergeCell ref="E19:E21"/>
    <mergeCell ref="E22:E24"/>
    <mergeCell ref="E25:E27"/>
    <mergeCell ref="F34:F36"/>
    <mergeCell ref="G34:G37"/>
    <mergeCell ref="F40:F42"/>
    <mergeCell ref="G40:G43"/>
    <mergeCell ref="F46:F48"/>
    <mergeCell ref="G46:G49"/>
    <mergeCell ref="E82:E83"/>
    <mergeCell ref="E9:W9"/>
    <mergeCell ref="D84:E84"/>
    <mergeCell ref="F13:F14"/>
    <mergeCell ref="G13:G15"/>
    <mergeCell ref="F16:F17"/>
    <mergeCell ref="G16:G18"/>
    <mergeCell ref="F19:F20"/>
    <mergeCell ref="G19:G21"/>
    <mergeCell ref="F22:F23"/>
    <mergeCell ref="G22:G24"/>
    <mergeCell ref="F25:F26"/>
    <mergeCell ref="G25:G27"/>
    <mergeCell ref="F28:F30"/>
    <mergeCell ref="G28:G31"/>
    <mergeCell ref="E55:E57"/>
    <mergeCell ref="E58:E61"/>
    <mergeCell ref="E64:E67"/>
    <mergeCell ref="G70:G73"/>
    <mergeCell ref="F76:F78"/>
    <mergeCell ref="G76:G79"/>
    <mergeCell ref="F52:F53"/>
    <mergeCell ref="G52:G54"/>
    <mergeCell ref="F55:F56"/>
    <mergeCell ref="G55:G57"/>
    <mergeCell ref="F58:F59"/>
    <mergeCell ref="G58:G61"/>
    <mergeCell ref="I34:I37"/>
    <mergeCell ref="H40:H42"/>
    <mergeCell ref="I40:I43"/>
    <mergeCell ref="H46:H48"/>
    <mergeCell ref="I46:I49"/>
    <mergeCell ref="F82:F83"/>
    <mergeCell ref="G82:G83"/>
    <mergeCell ref="F84:G84"/>
    <mergeCell ref="H13:H14"/>
    <mergeCell ref="I13:I15"/>
    <mergeCell ref="H16:H17"/>
    <mergeCell ref="I16:I18"/>
    <mergeCell ref="H19:H20"/>
    <mergeCell ref="I19:I21"/>
    <mergeCell ref="H22:H23"/>
    <mergeCell ref="I22:I24"/>
    <mergeCell ref="H25:H26"/>
    <mergeCell ref="I25:I27"/>
    <mergeCell ref="H28:H30"/>
    <mergeCell ref="I28:I31"/>
    <mergeCell ref="H34:H36"/>
    <mergeCell ref="F64:F66"/>
    <mergeCell ref="G64:G67"/>
    <mergeCell ref="F70:F72"/>
    <mergeCell ref="I70:I73"/>
    <mergeCell ref="H76:H78"/>
    <mergeCell ref="I76:I79"/>
    <mergeCell ref="H52:H53"/>
    <mergeCell ref="I52:I54"/>
    <mergeCell ref="H55:H56"/>
    <mergeCell ref="I55:I57"/>
    <mergeCell ref="H58:H59"/>
    <mergeCell ref="I58:I61"/>
    <mergeCell ref="K34:K37"/>
    <mergeCell ref="J40:J42"/>
    <mergeCell ref="K40:K43"/>
    <mergeCell ref="J46:J48"/>
    <mergeCell ref="K46:K49"/>
    <mergeCell ref="H82:H83"/>
    <mergeCell ref="I82:I83"/>
    <mergeCell ref="H84:I84"/>
    <mergeCell ref="J13:J14"/>
    <mergeCell ref="K13:K15"/>
    <mergeCell ref="J16:J17"/>
    <mergeCell ref="K16:K18"/>
    <mergeCell ref="J19:J20"/>
    <mergeCell ref="K19:K21"/>
    <mergeCell ref="J22:J23"/>
    <mergeCell ref="K22:K24"/>
    <mergeCell ref="J25:J26"/>
    <mergeCell ref="K25:K27"/>
    <mergeCell ref="J28:J30"/>
    <mergeCell ref="K28:K31"/>
    <mergeCell ref="J34:J36"/>
    <mergeCell ref="H64:H66"/>
    <mergeCell ref="I64:I67"/>
    <mergeCell ref="H70:H72"/>
    <mergeCell ref="K70:K73"/>
    <mergeCell ref="J76:J78"/>
    <mergeCell ref="K76:K79"/>
    <mergeCell ref="J52:J53"/>
    <mergeCell ref="K52:K54"/>
    <mergeCell ref="J55:J56"/>
    <mergeCell ref="K55:K57"/>
    <mergeCell ref="J58:J59"/>
    <mergeCell ref="K58:K61"/>
    <mergeCell ref="M34:M37"/>
    <mergeCell ref="L40:L42"/>
    <mergeCell ref="M40:M43"/>
    <mergeCell ref="L46:L48"/>
    <mergeCell ref="M46:M49"/>
    <mergeCell ref="J82:J83"/>
    <mergeCell ref="K82:K83"/>
    <mergeCell ref="J84:K84"/>
    <mergeCell ref="L13:L14"/>
    <mergeCell ref="M13:M15"/>
    <mergeCell ref="L16:L17"/>
    <mergeCell ref="M16:M18"/>
    <mergeCell ref="L19:L20"/>
    <mergeCell ref="M19:M21"/>
    <mergeCell ref="L22:L23"/>
    <mergeCell ref="M22:M24"/>
    <mergeCell ref="L25:L26"/>
    <mergeCell ref="M25:M27"/>
    <mergeCell ref="L28:L30"/>
    <mergeCell ref="M28:M31"/>
    <mergeCell ref="L34:L36"/>
    <mergeCell ref="J64:J66"/>
    <mergeCell ref="K64:K67"/>
    <mergeCell ref="J70:J72"/>
    <mergeCell ref="M70:M73"/>
    <mergeCell ref="L76:L78"/>
    <mergeCell ref="M76:M79"/>
    <mergeCell ref="L52:L53"/>
    <mergeCell ref="M52:M54"/>
    <mergeCell ref="L55:L56"/>
    <mergeCell ref="M55:M57"/>
    <mergeCell ref="L58:L59"/>
    <mergeCell ref="M58:M61"/>
    <mergeCell ref="O34:O37"/>
    <mergeCell ref="N40:N42"/>
    <mergeCell ref="O40:O43"/>
    <mergeCell ref="N46:N48"/>
    <mergeCell ref="O46:O49"/>
    <mergeCell ref="L82:L83"/>
    <mergeCell ref="M82:M83"/>
    <mergeCell ref="L84:M84"/>
    <mergeCell ref="N13:N14"/>
    <mergeCell ref="O13:O15"/>
    <mergeCell ref="N16:N17"/>
    <mergeCell ref="O16:O18"/>
    <mergeCell ref="N19:N20"/>
    <mergeCell ref="O19:O21"/>
    <mergeCell ref="N22:N23"/>
    <mergeCell ref="O22:O24"/>
    <mergeCell ref="N25:N26"/>
    <mergeCell ref="O25:O27"/>
    <mergeCell ref="N28:N30"/>
    <mergeCell ref="O28:O31"/>
    <mergeCell ref="N34:N36"/>
    <mergeCell ref="L64:L66"/>
    <mergeCell ref="M64:M67"/>
    <mergeCell ref="L70:L72"/>
    <mergeCell ref="O70:O73"/>
    <mergeCell ref="N76:N78"/>
    <mergeCell ref="O76:O79"/>
    <mergeCell ref="N52:N53"/>
    <mergeCell ref="O52:O54"/>
    <mergeCell ref="N55:N56"/>
    <mergeCell ref="O55:O57"/>
    <mergeCell ref="N58:N59"/>
    <mergeCell ref="O58:O61"/>
    <mergeCell ref="Q34:Q37"/>
    <mergeCell ref="P40:P42"/>
    <mergeCell ref="Q40:Q43"/>
    <mergeCell ref="P46:P48"/>
    <mergeCell ref="Q46:Q49"/>
    <mergeCell ref="N82:N83"/>
    <mergeCell ref="O82:O83"/>
    <mergeCell ref="N84:O84"/>
    <mergeCell ref="P13:P14"/>
    <mergeCell ref="Q13:Q15"/>
    <mergeCell ref="P16:P17"/>
    <mergeCell ref="Q16:Q18"/>
    <mergeCell ref="P19:P20"/>
    <mergeCell ref="Q19:Q21"/>
    <mergeCell ref="P22:P23"/>
    <mergeCell ref="Q22:Q24"/>
    <mergeCell ref="P25:P26"/>
    <mergeCell ref="Q25:Q27"/>
    <mergeCell ref="P28:P30"/>
    <mergeCell ref="Q28:Q31"/>
    <mergeCell ref="P34:P36"/>
    <mergeCell ref="N64:N66"/>
    <mergeCell ref="O64:O67"/>
    <mergeCell ref="N70:N72"/>
    <mergeCell ref="Q70:Q73"/>
    <mergeCell ref="P76:P78"/>
    <mergeCell ref="Q76:Q79"/>
    <mergeCell ref="P52:P53"/>
    <mergeCell ref="Q52:Q54"/>
    <mergeCell ref="P55:P56"/>
    <mergeCell ref="Q55:Q57"/>
    <mergeCell ref="P58:P59"/>
    <mergeCell ref="Q58:Q61"/>
    <mergeCell ref="S34:S37"/>
    <mergeCell ref="R40:R42"/>
    <mergeCell ref="S40:S43"/>
    <mergeCell ref="R46:R48"/>
    <mergeCell ref="S46:S49"/>
    <mergeCell ref="P82:P83"/>
    <mergeCell ref="Q82:Q83"/>
    <mergeCell ref="P84:Q84"/>
    <mergeCell ref="R13:R14"/>
    <mergeCell ref="S13:S15"/>
    <mergeCell ref="R16:R17"/>
    <mergeCell ref="S16:S18"/>
    <mergeCell ref="R19:R20"/>
    <mergeCell ref="S19:S21"/>
    <mergeCell ref="R22:R23"/>
    <mergeCell ref="S22:S24"/>
    <mergeCell ref="R25:R26"/>
    <mergeCell ref="S25:S27"/>
    <mergeCell ref="R28:R30"/>
    <mergeCell ref="S28:S31"/>
    <mergeCell ref="R34:R36"/>
    <mergeCell ref="P64:P66"/>
    <mergeCell ref="Q64:Q67"/>
    <mergeCell ref="P70:P72"/>
    <mergeCell ref="S70:S73"/>
    <mergeCell ref="R76:R78"/>
    <mergeCell ref="S76:S79"/>
    <mergeCell ref="R52:R53"/>
    <mergeCell ref="S52:S54"/>
    <mergeCell ref="R55:R56"/>
    <mergeCell ref="S55:S57"/>
    <mergeCell ref="R58:R59"/>
    <mergeCell ref="S58:S61"/>
    <mergeCell ref="U34:U37"/>
    <mergeCell ref="T40:T42"/>
    <mergeCell ref="U40:U43"/>
    <mergeCell ref="T46:T48"/>
    <mergeCell ref="U46:U49"/>
    <mergeCell ref="R82:R83"/>
    <mergeCell ref="S82:S83"/>
    <mergeCell ref="R84:S84"/>
    <mergeCell ref="T13:T14"/>
    <mergeCell ref="U13:U15"/>
    <mergeCell ref="T16:T17"/>
    <mergeCell ref="U16:U18"/>
    <mergeCell ref="T19:T20"/>
    <mergeCell ref="U19:U21"/>
    <mergeCell ref="T22:T23"/>
    <mergeCell ref="U22:U24"/>
    <mergeCell ref="T25:T26"/>
    <mergeCell ref="U25:U27"/>
    <mergeCell ref="T28:T30"/>
    <mergeCell ref="U28:U31"/>
    <mergeCell ref="T34:T36"/>
    <mergeCell ref="R64:R66"/>
    <mergeCell ref="S64:S67"/>
    <mergeCell ref="R70:R72"/>
    <mergeCell ref="U70:U73"/>
    <mergeCell ref="T76:T78"/>
    <mergeCell ref="U76:U79"/>
    <mergeCell ref="T52:T53"/>
    <mergeCell ref="U52:U54"/>
    <mergeCell ref="T55:T56"/>
    <mergeCell ref="U55:U57"/>
    <mergeCell ref="T58:T59"/>
    <mergeCell ref="U58:U61"/>
    <mergeCell ref="W34:W37"/>
    <mergeCell ref="V40:V42"/>
    <mergeCell ref="W40:W43"/>
    <mergeCell ref="V46:V48"/>
    <mergeCell ref="W46:W49"/>
    <mergeCell ref="T82:T83"/>
    <mergeCell ref="U82:U83"/>
    <mergeCell ref="T84:U84"/>
    <mergeCell ref="V13:V14"/>
    <mergeCell ref="W13:W15"/>
    <mergeCell ref="V16:V17"/>
    <mergeCell ref="W16:W18"/>
    <mergeCell ref="V19:V20"/>
    <mergeCell ref="W19:W21"/>
    <mergeCell ref="V22:V23"/>
    <mergeCell ref="W22:W24"/>
    <mergeCell ref="V25:V26"/>
    <mergeCell ref="W25:W27"/>
    <mergeCell ref="V28:V30"/>
    <mergeCell ref="W28:W31"/>
    <mergeCell ref="V34:V36"/>
    <mergeCell ref="T64:T66"/>
    <mergeCell ref="U64:U67"/>
    <mergeCell ref="T70:T72"/>
    <mergeCell ref="V82:V83"/>
    <mergeCell ref="W82:W83"/>
    <mergeCell ref="V84:W84"/>
    <mergeCell ref="X13:X14"/>
    <mergeCell ref="Y13:Y15"/>
    <mergeCell ref="X16:X17"/>
    <mergeCell ref="Y16:Y18"/>
    <mergeCell ref="X19:X20"/>
    <mergeCell ref="Y19:Y21"/>
    <mergeCell ref="X22:X23"/>
    <mergeCell ref="Y22:Y24"/>
    <mergeCell ref="X25:X26"/>
    <mergeCell ref="V64:V66"/>
    <mergeCell ref="W64:W67"/>
    <mergeCell ref="V70:V72"/>
    <mergeCell ref="W70:W73"/>
    <mergeCell ref="V76:V78"/>
    <mergeCell ref="W76:W79"/>
    <mergeCell ref="V52:V53"/>
    <mergeCell ref="W52:W54"/>
    <mergeCell ref="V55:V56"/>
    <mergeCell ref="W55:W57"/>
    <mergeCell ref="V58:V59"/>
    <mergeCell ref="W58:W61"/>
    <mergeCell ref="X40:X42"/>
    <mergeCell ref="Y40:Y43"/>
    <mergeCell ref="X46:X48"/>
    <mergeCell ref="Y46:Y49"/>
    <mergeCell ref="X52:X53"/>
    <mergeCell ref="Y52:Y54"/>
    <mergeCell ref="Y25:Y27"/>
    <mergeCell ref="X28:X30"/>
    <mergeCell ref="Y28:Y31"/>
    <mergeCell ref="X34:X36"/>
    <mergeCell ref="Y34:Y37"/>
    <mergeCell ref="X84:Y84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X70:X72"/>
    <mergeCell ref="Y70:Y73"/>
    <mergeCell ref="X76:X78"/>
    <mergeCell ref="Y76:Y79"/>
    <mergeCell ref="X82:X83"/>
    <mergeCell ref="Y82:Y83"/>
    <mergeCell ref="X55:X56"/>
    <mergeCell ref="Y55:Y57"/>
    <mergeCell ref="X58:X59"/>
    <mergeCell ref="Y58:Y61"/>
    <mergeCell ref="X64:X66"/>
    <mergeCell ref="Y64:Y67"/>
  </mergeCells>
  <printOptions/>
  <pageMargins left="0.31" right="0.2" top="0.23" bottom="0.12" header="0.3" footer="0.3"/>
  <pageSetup horizontalDpi="600" verticalDpi="600" orientation="portrait" paperSize="9" scale="79" r:id="rId2"/>
  <rowBreaks count="1" manualBreakCount="1">
    <brk id="4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7.00390625" style="4" customWidth="1"/>
    <col min="2" max="2" width="80.28125" style="3" customWidth="1"/>
    <col min="3" max="3" width="14.7109375" style="5" customWidth="1"/>
    <col min="4" max="4" width="18.00390625" style="4" customWidth="1"/>
    <col min="5" max="5" width="10.8515625" style="4" hidden="1" customWidth="1"/>
    <col min="6" max="16384" width="9.140625" style="1" customWidth="1"/>
  </cols>
  <sheetData>
    <row r="1" spans="3:4" ht="124.5" customHeight="1">
      <c r="C1" s="122" t="s">
        <v>204</v>
      </c>
      <c r="D1" s="122"/>
    </row>
    <row r="2" spans="1:4" ht="18.75">
      <c r="A2" s="110" t="s">
        <v>0</v>
      </c>
      <c r="B2" s="110"/>
      <c r="C2" s="110"/>
      <c r="D2" s="110"/>
    </row>
    <row r="3" spans="1:4" ht="38.25" customHeight="1">
      <c r="A3" s="116" t="s">
        <v>190</v>
      </c>
      <c r="B3" s="116"/>
      <c r="C3" s="116"/>
      <c r="D3" s="116"/>
    </row>
    <row r="4" spans="1:4" ht="18.75">
      <c r="A4" s="111"/>
      <c r="B4" s="111"/>
      <c r="C4" s="111"/>
      <c r="D4" s="111"/>
    </row>
    <row r="5" spans="1:4" ht="18.75">
      <c r="A5" s="112" t="s">
        <v>172</v>
      </c>
      <c r="B5" s="112"/>
      <c r="C5" s="112"/>
      <c r="D5" s="112"/>
    </row>
    <row r="6" spans="1:4" ht="18.75">
      <c r="A6" s="100"/>
      <c r="B6" s="100"/>
      <c r="C6" s="100"/>
      <c r="D6" s="100"/>
    </row>
    <row r="7" spans="1:4" ht="18.75">
      <c r="A7" s="107" t="s">
        <v>165</v>
      </c>
      <c r="B7" s="107"/>
      <c r="C7" s="107"/>
      <c r="D7" s="107"/>
    </row>
    <row r="8" spans="1:4" ht="18.75">
      <c r="A8" s="114" t="s">
        <v>166</v>
      </c>
      <c r="B8" s="114"/>
      <c r="C8" s="114"/>
      <c r="D8" s="114"/>
    </row>
    <row r="9" spans="1:4" ht="18.75">
      <c r="A9" s="107" t="s">
        <v>104</v>
      </c>
      <c r="B9" s="107"/>
      <c r="C9" s="107"/>
      <c r="D9" s="107"/>
    </row>
    <row r="10" spans="1:4" ht="18.75">
      <c r="A10" s="115" t="s">
        <v>105</v>
      </c>
      <c r="B10" s="115"/>
      <c r="C10" s="115"/>
      <c r="D10" s="115"/>
    </row>
    <row r="11" spans="1:5" ht="38.25">
      <c r="A11" s="9" t="s">
        <v>4</v>
      </c>
      <c r="B11" s="9" t="s">
        <v>189</v>
      </c>
      <c r="C11" s="9" t="s">
        <v>7</v>
      </c>
      <c r="D11" s="10" t="s">
        <v>6</v>
      </c>
      <c r="E11" s="10" t="s">
        <v>13</v>
      </c>
    </row>
    <row r="12" spans="1:5" ht="18.75">
      <c r="A12" s="60">
        <v>1</v>
      </c>
      <c r="B12" s="18" t="s">
        <v>8</v>
      </c>
      <c r="C12" s="61" t="s">
        <v>46</v>
      </c>
      <c r="D12" s="62"/>
      <c r="E12" s="22">
        <f>D12*5</f>
        <v>0</v>
      </c>
    </row>
    <row r="13" spans="1:5" ht="18.75">
      <c r="A13" s="89">
        <v>2</v>
      </c>
      <c r="B13" s="18" t="s">
        <v>64</v>
      </c>
      <c r="C13" s="101" t="s">
        <v>46</v>
      </c>
      <c r="D13" s="90"/>
      <c r="E13" s="91" t="e">
        <f>D13/D15*100</f>
        <v>#DIV/0!</v>
      </c>
    </row>
    <row r="14" spans="1:5" ht="18.75">
      <c r="A14" s="89"/>
      <c r="B14" s="61" t="s">
        <v>171</v>
      </c>
      <c r="C14" s="101"/>
      <c r="D14" s="90"/>
      <c r="E14" s="92"/>
    </row>
    <row r="15" spans="1:5" ht="18.75">
      <c r="A15" s="89"/>
      <c r="B15" s="61" t="s">
        <v>72</v>
      </c>
      <c r="C15" s="61" t="s">
        <v>9</v>
      </c>
      <c r="D15" s="62"/>
      <c r="E15" s="93"/>
    </row>
    <row r="16" spans="1:5" ht="18.75">
      <c r="A16" s="89">
        <v>3</v>
      </c>
      <c r="B16" s="18" t="s">
        <v>67</v>
      </c>
      <c r="C16" s="101" t="s">
        <v>10</v>
      </c>
      <c r="D16" s="90"/>
      <c r="E16" s="94">
        <f>D16/(D18+1)</f>
        <v>0</v>
      </c>
    </row>
    <row r="17" spans="1:5" ht="18.75">
      <c r="A17" s="89"/>
      <c r="B17" s="61" t="s">
        <v>69</v>
      </c>
      <c r="C17" s="101"/>
      <c r="D17" s="90"/>
      <c r="E17" s="95"/>
    </row>
    <row r="18" spans="1:5" ht="18.75">
      <c r="A18" s="89"/>
      <c r="B18" s="61" t="s">
        <v>70</v>
      </c>
      <c r="C18" s="61" t="s">
        <v>46</v>
      </c>
      <c r="D18" s="62"/>
      <c r="E18" s="96"/>
    </row>
    <row r="19" spans="1:5" ht="18.75">
      <c r="A19" s="89">
        <v>4</v>
      </c>
      <c r="B19" s="18" t="s">
        <v>63</v>
      </c>
      <c r="C19" s="101" t="s">
        <v>46</v>
      </c>
      <c r="D19" s="90"/>
      <c r="E19" s="91" t="e">
        <f>D19/D21</f>
        <v>#DIV/0!</v>
      </c>
    </row>
    <row r="20" spans="1:5" ht="18.75">
      <c r="A20" s="89"/>
      <c r="B20" s="61" t="s">
        <v>71</v>
      </c>
      <c r="C20" s="101"/>
      <c r="D20" s="90"/>
      <c r="E20" s="92"/>
    </row>
    <row r="21" spans="1:5" ht="18.75">
      <c r="A21" s="89"/>
      <c r="B21" s="61" t="s">
        <v>72</v>
      </c>
      <c r="C21" s="61" t="s">
        <v>9</v>
      </c>
      <c r="D21" s="62"/>
      <c r="E21" s="93"/>
    </row>
    <row r="22" spans="1:5" ht="19.5" customHeight="1">
      <c r="A22" s="89">
        <v>5</v>
      </c>
      <c r="B22" s="18" t="s">
        <v>173</v>
      </c>
      <c r="C22" s="101" t="s">
        <v>46</v>
      </c>
      <c r="D22" s="90"/>
      <c r="E22" s="117">
        <f>D22/(D24+1)*10</f>
        <v>0</v>
      </c>
    </row>
    <row r="23" spans="1:5" ht="18.75">
      <c r="A23" s="89"/>
      <c r="B23" s="61" t="s">
        <v>74</v>
      </c>
      <c r="C23" s="101"/>
      <c r="D23" s="90"/>
      <c r="E23" s="118"/>
    </row>
    <row r="24" spans="1:5" ht="37.5">
      <c r="A24" s="89"/>
      <c r="B24" s="68" t="s">
        <v>194</v>
      </c>
      <c r="C24" s="61" t="s">
        <v>46</v>
      </c>
      <c r="D24" s="62"/>
      <c r="E24" s="119"/>
    </row>
    <row r="25" spans="1:5" ht="18.75">
      <c r="A25" s="63">
        <v>6</v>
      </c>
      <c r="B25" s="66" t="s">
        <v>192</v>
      </c>
      <c r="C25" s="64" t="s">
        <v>167</v>
      </c>
      <c r="D25" s="65"/>
      <c r="E25" s="67"/>
    </row>
    <row r="26" spans="1:5" ht="18.75">
      <c r="A26" s="80">
        <v>7</v>
      </c>
      <c r="B26" s="81" t="s">
        <v>205</v>
      </c>
      <c r="C26" s="79" t="s">
        <v>167</v>
      </c>
      <c r="D26" s="78"/>
      <c r="E26" s="82"/>
    </row>
    <row r="27" spans="1:5" ht="18.75">
      <c r="A27" s="91">
        <v>8</v>
      </c>
      <c r="B27" s="76" t="s">
        <v>202</v>
      </c>
      <c r="C27" s="102" t="s">
        <v>46</v>
      </c>
      <c r="D27" s="86"/>
      <c r="E27" s="75"/>
    </row>
    <row r="28" spans="1:5" ht="18.75">
      <c r="A28" s="92"/>
      <c r="B28" s="74" t="s">
        <v>74</v>
      </c>
      <c r="C28" s="104"/>
      <c r="D28" s="88"/>
      <c r="E28" s="75"/>
    </row>
    <row r="29" spans="1:5" ht="37.5">
      <c r="A29" s="93"/>
      <c r="B29" s="74" t="s">
        <v>203</v>
      </c>
      <c r="C29" s="74" t="s">
        <v>46</v>
      </c>
      <c r="D29" s="72"/>
      <c r="E29" s="75"/>
    </row>
    <row r="30" spans="1:5" ht="37.5">
      <c r="A30" s="60">
        <v>9</v>
      </c>
      <c r="B30" s="69" t="s">
        <v>195</v>
      </c>
      <c r="C30" s="61" t="s">
        <v>167</v>
      </c>
      <c r="D30" s="62"/>
      <c r="E30" s="59"/>
    </row>
    <row r="31" spans="1:5" ht="18.75">
      <c r="A31" s="89">
        <v>10</v>
      </c>
      <c r="B31" s="18" t="s">
        <v>168</v>
      </c>
      <c r="C31" s="61"/>
      <c r="D31" s="62"/>
      <c r="E31" s="59"/>
    </row>
    <row r="32" spans="1:5" ht="37.5">
      <c r="A32" s="89"/>
      <c r="B32" s="61" t="s">
        <v>170</v>
      </c>
      <c r="C32" s="61" t="s">
        <v>46</v>
      </c>
      <c r="D32" s="62"/>
      <c r="E32" s="59"/>
    </row>
    <row r="33" spans="1:5" ht="38.25" customHeight="1">
      <c r="A33" s="89"/>
      <c r="B33" s="61" t="s">
        <v>169</v>
      </c>
      <c r="C33" s="61" t="s">
        <v>46</v>
      </c>
      <c r="D33" s="62"/>
      <c r="E33" s="59"/>
    </row>
    <row r="34" spans="1:5" ht="18.75">
      <c r="A34" s="89">
        <v>11</v>
      </c>
      <c r="B34" s="15" t="s">
        <v>191</v>
      </c>
      <c r="C34" s="101" t="s">
        <v>46</v>
      </c>
      <c r="D34" s="90"/>
      <c r="E34" s="91">
        <f>+D34/(D37+1)</f>
        <v>0</v>
      </c>
    </row>
    <row r="35" spans="1:5" ht="19.5">
      <c r="A35" s="89"/>
      <c r="B35" s="19" t="s">
        <v>77</v>
      </c>
      <c r="C35" s="101"/>
      <c r="D35" s="90"/>
      <c r="E35" s="92"/>
    </row>
    <row r="36" spans="1:5" ht="18.75">
      <c r="A36" s="89"/>
      <c r="B36" s="61" t="s">
        <v>174</v>
      </c>
      <c r="C36" s="101"/>
      <c r="D36" s="90"/>
      <c r="E36" s="92"/>
    </row>
    <row r="37" spans="1:5" ht="37.5">
      <c r="A37" s="89"/>
      <c r="B37" s="61" t="s">
        <v>78</v>
      </c>
      <c r="C37" s="61" t="s">
        <v>46</v>
      </c>
      <c r="D37" s="62"/>
      <c r="E37" s="93"/>
    </row>
    <row r="38" spans="1:5" ht="19.5">
      <c r="A38" s="89"/>
      <c r="B38" s="19" t="s">
        <v>80</v>
      </c>
      <c r="C38" s="61"/>
      <c r="D38" s="62"/>
      <c r="E38" s="24"/>
    </row>
    <row r="39" spans="1:5" ht="37.5">
      <c r="A39" s="89"/>
      <c r="B39" s="61" t="s">
        <v>176</v>
      </c>
      <c r="C39" s="61" t="s">
        <v>167</v>
      </c>
      <c r="D39" s="62"/>
      <c r="E39" s="22">
        <f>IF(D39="да",0,2)</f>
        <v>2</v>
      </c>
    </row>
    <row r="40" spans="1:5" ht="37.5">
      <c r="A40" s="91">
        <v>12</v>
      </c>
      <c r="B40" s="15" t="s">
        <v>200</v>
      </c>
      <c r="C40" s="101" t="s">
        <v>46</v>
      </c>
      <c r="D40" s="120"/>
      <c r="E40" s="91" t="e">
        <f>D40/D43</f>
        <v>#DIV/0!</v>
      </c>
    </row>
    <row r="41" spans="1:5" ht="19.5">
      <c r="A41" s="92"/>
      <c r="B41" s="19" t="s">
        <v>77</v>
      </c>
      <c r="C41" s="101"/>
      <c r="D41" s="120"/>
      <c r="E41" s="92"/>
    </row>
    <row r="42" spans="1:5" ht="18.75">
      <c r="A42" s="92"/>
      <c r="B42" s="61" t="s">
        <v>83</v>
      </c>
      <c r="C42" s="101"/>
      <c r="D42" s="120"/>
      <c r="E42" s="92"/>
    </row>
    <row r="43" spans="1:5" ht="18.75">
      <c r="A43" s="92"/>
      <c r="B43" s="61" t="s">
        <v>82</v>
      </c>
      <c r="C43" s="61" t="s">
        <v>9</v>
      </c>
      <c r="D43" s="62"/>
      <c r="E43" s="93"/>
    </row>
    <row r="44" spans="1:5" ht="19.5">
      <c r="A44" s="92"/>
      <c r="B44" s="19" t="s">
        <v>80</v>
      </c>
      <c r="C44" s="61"/>
      <c r="D44" s="62"/>
      <c r="E44" s="22"/>
    </row>
    <row r="45" spans="1:5" ht="18.75">
      <c r="A45" s="92"/>
      <c r="B45" s="61" t="s">
        <v>175</v>
      </c>
      <c r="C45" s="61" t="s">
        <v>167</v>
      </c>
      <c r="D45" s="62"/>
      <c r="E45" s="22">
        <f>IF(D45="да",0,2)</f>
        <v>2</v>
      </c>
    </row>
    <row r="46" spans="1:5" ht="18.75">
      <c r="A46" s="93"/>
      <c r="B46" s="74" t="s">
        <v>201</v>
      </c>
      <c r="C46" s="74" t="s">
        <v>167</v>
      </c>
      <c r="D46" s="72"/>
      <c r="E46" s="73"/>
    </row>
    <row r="47" spans="1:5" ht="18.75">
      <c r="A47" s="89">
        <v>13</v>
      </c>
      <c r="B47" s="15" t="s">
        <v>177</v>
      </c>
      <c r="C47" s="101" t="s">
        <v>46</v>
      </c>
      <c r="D47" s="90"/>
      <c r="E47" s="91" t="e">
        <f>D47/D50</f>
        <v>#DIV/0!</v>
      </c>
    </row>
    <row r="48" spans="1:5" ht="19.5">
      <c r="A48" s="89"/>
      <c r="B48" s="19" t="s">
        <v>77</v>
      </c>
      <c r="C48" s="101"/>
      <c r="D48" s="90"/>
      <c r="E48" s="92"/>
    </row>
    <row r="49" spans="1:5" ht="18.75">
      <c r="A49" s="89"/>
      <c r="B49" s="61" t="s">
        <v>83</v>
      </c>
      <c r="C49" s="101"/>
      <c r="D49" s="90"/>
      <c r="E49" s="92"/>
    </row>
    <row r="50" spans="1:5" ht="18.75">
      <c r="A50" s="89"/>
      <c r="B50" s="61" t="s">
        <v>85</v>
      </c>
      <c r="C50" s="61" t="s">
        <v>46</v>
      </c>
      <c r="D50" s="62"/>
      <c r="E50" s="93"/>
    </row>
    <row r="51" spans="1:5" ht="19.5">
      <c r="A51" s="89"/>
      <c r="B51" s="19" t="s">
        <v>80</v>
      </c>
      <c r="C51" s="61"/>
      <c r="D51" s="62"/>
      <c r="E51" s="24"/>
    </row>
    <row r="52" spans="1:5" ht="18.75">
      <c r="A52" s="89"/>
      <c r="B52" s="61" t="s">
        <v>180</v>
      </c>
      <c r="C52" s="61" t="s">
        <v>167</v>
      </c>
      <c r="D52" s="62"/>
      <c r="E52" s="22">
        <f>IF(D52="да",0,2)</f>
        <v>2</v>
      </c>
    </row>
    <row r="53" spans="1:5" ht="18.75">
      <c r="A53" s="89">
        <v>14</v>
      </c>
      <c r="B53" s="15" t="s">
        <v>178</v>
      </c>
      <c r="C53" s="101" t="s">
        <v>46</v>
      </c>
      <c r="D53" s="90"/>
      <c r="E53" s="91" t="e">
        <f>D53/D56</f>
        <v>#DIV/0!</v>
      </c>
    </row>
    <row r="54" spans="1:5" ht="19.5">
      <c r="A54" s="89"/>
      <c r="B54" s="19" t="s">
        <v>77</v>
      </c>
      <c r="C54" s="101"/>
      <c r="D54" s="90"/>
      <c r="E54" s="92"/>
    </row>
    <row r="55" spans="1:5" ht="18.75">
      <c r="A55" s="89"/>
      <c r="B55" s="61" t="s">
        <v>83</v>
      </c>
      <c r="C55" s="101"/>
      <c r="D55" s="90"/>
      <c r="E55" s="92"/>
    </row>
    <row r="56" spans="1:5" ht="18.75">
      <c r="A56" s="89"/>
      <c r="B56" s="61" t="s">
        <v>85</v>
      </c>
      <c r="C56" s="61" t="s">
        <v>46</v>
      </c>
      <c r="D56" s="62"/>
      <c r="E56" s="93"/>
    </row>
    <row r="57" spans="1:5" ht="19.5">
      <c r="A57" s="89"/>
      <c r="B57" s="19" t="s">
        <v>80</v>
      </c>
      <c r="C57" s="61"/>
      <c r="D57" s="62"/>
      <c r="E57" s="24"/>
    </row>
    <row r="58" spans="1:5" ht="18.75">
      <c r="A58" s="89"/>
      <c r="B58" s="61" t="s">
        <v>179</v>
      </c>
      <c r="C58" s="61" t="s">
        <v>167</v>
      </c>
      <c r="D58" s="62"/>
      <c r="E58" s="22">
        <f>IF(D58="да",0,2)</f>
        <v>2</v>
      </c>
    </row>
    <row r="59" spans="1:5" ht="78.75">
      <c r="A59" s="89">
        <v>15</v>
      </c>
      <c r="B59" s="18" t="s">
        <v>181</v>
      </c>
      <c r="C59" s="101" t="s">
        <v>9</v>
      </c>
      <c r="D59" s="90"/>
      <c r="E59" s="91" t="e">
        <f>D59/D61</f>
        <v>#DIV/0!</v>
      </c>
    </row>
    <row r="60" spans="1:5" ht="18.75">
      <c r="A60" s="89"/>
      <c r="B60" s="61" t="s">
        <v>87</v>
      </c>
      <c r="C60" s="101"/>
      <c r="D60" s="90"/>
      <c r="E60" s="92"/>
    </row>
    <row r="61" spans="1:5" ht="37.5">
      <c r="A61" s="89"/>
      <c r="B61" s="61" t="s">
        <v>88</v>
      </c>
      <c r="C61" s="61" t="s">
        <v>108</v>
      </c>
      <c r="D61" s="57"/>
      <c r="E61" s="93"/>
    </row>
    <row r="62" spans="1:5" ht="37.5">
      <c r="A62" s="89">
        <v>16</v>
      </c>
      <c r="B62" s="15" t="s">
        <v>182</v>
      </c>
      <c r="C62" s="101" t="s">
        <v>9</v>
      </c>
      <c r="D62" s="90"/>
      <c r="E62" s="91" t="e">
        <f>D62/D64</f>
        <v>#DIV/0!</v>
      </c>
    </row>
    <row r="63" spans="1:5" ht="37.5">
      <c r="A63" s="89"/>
      <c r="B63" s="61" t="s">
        <v>183</v>
      </c>
      <c r="C63" s="101" t="s">
        <v>9</v>
      </c>
      <c r="D63" s="90"/>
      <c r="E63" s="92"/>
    </row>
    <row r="64" spans="1:5" ht="37.5">
      <c r="A64" s="89"/>
      <c r="B64" s="61" t="s">
        <v>184</v>
      </c>
      <c r="C64" s="61" t="s">
        <v>9</v>
      </c>
      <c r="D64" s="62"/>
      <c r="E64" s="93"/>
    </row>
    <row r="65" spans="1:5" ht="21" customHeight="1">
      <c r="A65" s="91">
        <v>17</v>
      </c>
      <c r="B65" s="15" t="s">
        <v>196</v>
      </c>
      <c r="C65" s="101" t="s">
        <v>167</v>
      </c>
      <c r="D65" s="90"/>
      <c r="E65" s="91">
        <f>D65/(D68-D69+1)</f>
        <v>0</v>
      </c>
    </row>
    <row r="66" spans="1:5" ht="37.5">
      <c r="A66" s="92"/>
      <c r="B66" s="70" t="s">
        <v>197</v>
      </c>
      <c r="C66" s="101"/>
      <c r="D66" s="90"/>
      <c r="E66" s="92"/>
    </row>
    <row r="67" spans="1:5" ht="19.5">
      <c r="A67" s="92"/>
      <c r="B67" s="19" t="s">
        <v>77</v>
      </c>
      <c r="C67" s="102" t="s">
        <v>46</v>
      </c>
      <c r="D67" s="86"/>
      <c r="E67" s="92"/>
    </row>
    <row r="68" spans="1:5" ht="18.75">
      <c r="A68" s="92"/>
      <c r="B68" s="70" t="s">
        <v>97</v>
      </c>
      <c r="C68" s="104"/>
      <c r="D68" s="88"/>
      <c r="E68" s="92"/>
    </row>
    <row r="69" spans="1:5" ht="37.5">
      <c r="A69" s="93"/>
      <c r="B69" s="70" t="s">
        <v>198</v>
      </c>
      <c r="C69" s="61" t="s">
        <v>46</v>
      </c>
      <c r="D69" s="62"/>
      <c r="E69" s="93"/>
    </row>
    <row r="70" spans="1:5" ht="18.75">
      <c r="A70" s="60">
        <v>18</v>
      </c>
      <c r="B70" s="15" t="s">
        <v>95</v>
      </c>
      <c r="C70" s="61" t="s">
        <v>46</v>
      </c>
      <c r="D70" s="62"/>
      <c r="E70" s="22">
        <f>1/(D70+1)</f>
        <v>1</v>
      </c>
    </row>
    <row r="71" spans="1:5" ht="37.5">
      <c r="A71" s="60">
        <v>19</v>
      </c>
      <c r="B71" s="15" t="s">
        <v>47</v>
      </c>
      <c r="C71" s="61" t="s">
        <v>185</v>
      </c>
      <c r="D71" s="62"/>
      <c r="E71" s="22">
        <f>1/(D71+1)</f>
        <v>1</v>
      </c>
    </row>
    <row r="72" spans="1:5" ht="18.75">
      <c r="A72" s="89">
        <v>20</v>
      </c>
      <c r="B72" s="15" t="s">
        <v>48</v>
      </c>
      <c r="C72" s="101" t="s">
        <v>46</v>
      </c>
      <c r="D72" s="90"/>
      <c r="E72" s="89" t="e">
        <f>D72/D75</f>
        <v>#DIV/0!</v>
      </c>
    </row>
    <row r="73" spans="1:5" ht="19.5">
      <c r="A73" s="89"/>
      <c r="B73" s="19" t="s">
        <v>77</v>
      </c>
      <c r="C73" s="101"/>
      <c r="D73" s="90"/>
      <c r="E73" s="89"/>
    </row>
    <row r="74" spans="1:5" ht="18.75">
      <c r="A74" s="89"/>
      <c r="B74" s="61" t="s">
        <v>97</v>
      </c>
      <c r="C74" s="101" t="s">
        <v>21</v>
      </c>
      <c r="D74" s="90"/>
      <c r="E74" s="89"/>
    </row>
    <row r="75" spans="1:5" ht="36" customHeight="1">
      <c r="A75" s="89"/>
      <c r="B75" s="61" t="s">
        <v>164</v>
      </c>
      <c r="C75" s="61" t="s">
        <v>46</v>
      </c>
      <c r="D75" s="62"/>
      <c r="E75" s="89"/>
    </row>
    <row r="76" spans="1:5" ht="19.5">
      <c r="A76" s="89"/>
      <c r="B76" s="19" t="s">
        <v>80</v>
      </c>
      <c r="C76" s="61"/>
      <c r="D76" s="62"/>
      <c r="E76" s="22"/>
    </row>
    <row r="77" spans="1:5" ht="18.75">
      <c r="A77" s="89"/>
      <c r="B77" s="61" t="s">
        <v>186</v>
      </c>
      <c r="C77" s="61" t="s">
        <v>167</v>
      </c>
      <c r="D77" s="62"/>
      <c r="E77" s="22">
        <f>IF(D77="да",0,2)</f>
        <v>2</v>
      </c>
    </row>
    <row r="78" spans="1:5" ht="18.75">
      <c r="A78" s="89">
        <v>21</v>
      </c>
      <c r="B78" s="15" t="s">
        <v>52</v>
      </c>
      <c r="C78" s="101" t="s">
        <v>46</v>
      </c>
      <c r="D78" s="90"/>
      <c r="E78" s="89">
        <f>D78/(D81+1)</f>
        <v>0</v>
      </c>
    </row>
    <row r="79" spans="1:5" ht="19.5">
      <c r="A79" s="89"/>
      <c r="B79" s="19" t="s">
        <v>77</v>
      </c>
      <c r="C79" s="101"/>
      <c r="D79" s="90"/>
      <c r="E79" s="89"/>
    </row>
    <row r="80" spans="1:5" ht="18.75">
      <c r="A80" s="89"/>
      <c r="B80" s="61" t="s">
        <v>97</v>
      </c>
      <c r="C80" s="101"/>
      <c r="D80" s="90"/>
      <c r="E80" s="89"/>
    </row>
    <row r="81" spans="1:5" ht="18.75">
      <c r="A81" s="89"/>
      <c r="B81" s="61" t="s">
        <v>99</v>
      </c>
      <c r="C81" s="61" t="s">
        <v>46</v>
      </c>
      <c r="D81" s="62"/>
      <c r="E81" s="89"/>
    </row>
    <row r="82" spans="1:5" ht="19.5">
      <c r="A82" s="89"/>
      <c r="B82" s="19" t="s">
        <v>80</v>
      </c>
      <c r="C82" s="61"/>
      <c r="D82" s="62"/>
      <c r="E82" s="22"/>
    </row>
    <row r="83" spans="1:5" ht="18.75">
      <c r="A83" s="89"/>
      <c r="B83" s="61" t="s">
        <v>100</v>
      </c>
      <c r="C83" s="61" t="s">
        <v>167</v>
      </c>
      <c r="D83" s="31"/>
      <c r="E83" s="22">
        <f>IF(D83="да",0,2)</f>
        <v>2</v>
      </c>
    </row>
    <row r="84" spans="1:5" ht="18.75">
      <c r="A84" s="101">
        <v>22</v>
      </c>
      <c r="B84" s="15" t="s">
        <v>193</v>
      </c>
      <c r="C84" s="101" t="s">
        <v>46</v>
      </c>
      <c r="D84" s="90"/>
      <c r="E84" s="89">
        <f>D84/(D87+1)</f>
        <v>0</v>
      </c>
    </row>
    <row r="85" spans="1:5" ht="19.5">
      <c r="A85" s="101"/>
      <c r="B85" s="19" t="s">
        <v>77</v>
      </c>
      <c r="C85" s="101"/>
      <c r="D85" s="90"/>
      <c r="E85" s="89"/>
    </row>
    <row r="86" spans="1:5" ht="18.75">
      <c r="A86" s="101"/>
      <c r="B86" s="61" t="s">
        <v>97</v>
      </c>
      <c r="C86" s="101"/>
      <c r="D86" s="90"/>
      <c r="E86" s="89"/>
    </row>
    <row r="87" spans="1:5" ht="18.75">
      <c r="A87" s="101"/>
      <c r="B87" s="61" t="s">
        <v>188</v>
      </c>
      <c r="C87" s="61" t="s">
        <v>46</v>
      </c>
      <c r="D87" s="62"/>
      <c r="E87" s="89"/>
    </row>
    <row r="88" spans="1:5" ht="19.5">
      <c r="A88" s="101"/>
      <c r="B88" s="19" t="s">
        <v>80</v>
      </c>
      <c r="C88" s="61"/>
      <c r="D88" s="62"/>
      <c r="E88" s="26"/>
    </row>
    <row r="89" spans="1:5" ht="37.5">
      <c r="A89" s="101"/>
      <c r="B89" s="61" t="s">
        <v>114</v>
      </c>
      <c r="C89" s="61" t="s">
        <v>167</v>
      </c>
      <c r="D89" s="31"/>
      <c r="E89" s="26">
        <f>IF(D89="да",0,2)</f>
        <v>2</v>
      </c>
    </row>
    <row r="90" spans="1:5" ht="35.25" customHeight="1">
      <c r="A90" s="89">
        <v>23</v>
      </c>
      <c r="B90" s="121" t="s">
        <v>187</v>
      </c>
      <c r="C90" s="101" t="s">
        <v>46</v>
      </c>
      <c r="D90" s="90"/>
      <c r="E90" s="89">
        <f>1/(D90+1)</f>
        <v>1</v>
      </c>
    </row>
    <row r="91" spans="1:5" ht="3" customHeight="1">
      <c r="A91" s="89"/>
      <c r="B91" s="121"/>
      <c r="C91" s="101"/>
      <c r="D91" s="90"/>
      <c r="E91" s="89"/>
    </row>
    <row r="92" spans="1:5" ht="37.5">
      <c r="A92" s="71">
        <v>24</v>
      </c>
      <c r="B92" s="76" t="s">
        <v>199</v>
      </c>
      <c r="C92" s="74" t="s">
        <v>46</v>
      </c>
      <c r="D92" s="72"/>
      <c r="E92" s="77"/>
    </row>
    <row r="93" spans="2:5" ht="18.75">
      <c r="B93" s="105" t="s">
        <v>109</v>
      </c>
      <c r="C93" s="105"/>
      <c r="D93" s="105"/>
      <c r="E93" s="105"/>
    </row>
    <row r="94" spans="1:5" ht="18.75">
      <c r="A94" s="32" t="s">
        <v>115</v>
      </c>
      <c r="B94" s="32"/>
      <c r="C94" s="32"/>
      <c r="D94" s="32"/>
      <c r="E94" s="32"/>
    </row>
    <row r="95" spans="1:5" ht="18.75">
      <c r="A95" s="58"/>
      <c r="B95" s="58"/>
      <c r="C95" s="58"/>
      <c r="D95" s="58"/>
      <c r="E95" s="58"/>
    </row>
    <row r="96" spans="1:5" ht="18.75">
      <c r="A96" s="32"/>
      <c r="B96" s="105" t="s">
        <v>109</v>
      </c>
      <c r="C96" s="105"/>
      <c r="D96" s="105"/>
      <c r="E96" s="105"/>
    </row>
    <row r="97" spans="2:5" ht="18.75">
      <c r="B97" s="105"/>
      <c r="C97" s="105"/>
      <c r="D97" s="105"/>
      <c r="E97" s="105"/>
    </row>
  </sheetData>
  <sheetProtection/>
  <mergeCells count="80">
    <mergeCell ref="B90:B91"/>
    <mergeCell ref="B93:E93"/>
    <mergeCell ref="B97:E97"/>
    <mergeCell ref="C1:D1"/>
    <mergeCell ref="A78:A83"/>
    <mergeCell ref="C78:C80"/>
    <mergeCell ref="D78:D80"/>
    <mergeCell ref="E78:E81"/>
    <mergeCell ref="A90:A91"/>
    <mergeCell ref="C90:C91"/>
    <mergeCell ref="D90:D91"/>
    <mergeCell ref="C65:C66"/>
    <mergeCell ref="D65:D66"/>
    <mergeCell ref="E65:E69"/>
    <mergeCell ref="A72:A77"/>
    <mergeCell ref="C72:C74"/>
    <mergeCell ref="D72:D74"/>
    <mergeCell ref="E72:E75"/>
    <mergeCell ref="A59:A61"/>
    <mergeCell ref="C59:C60"/>
    <mergeCell ref="D59:D60"/>
    <mergeCell ref="E59:E61"/>
    <mergeCell ref="A62:A64"/>
    <mergeCell ref="C62:C63"/>
    <mergeCell ref="D62:D63"/>
    <mergeCell ref="E62:E64"/>
    <mergeCell ref="A65:A69"/>
    <mergeCell ref="D67:D68"/>
    <mergeCell ref="C67:C68"/>
    <mergeCell ref="A47:A52"/>
    <mergeCell ref="C47:C49"/>
    <mergeCell ref="D47:D49"/>
    <mergeCell ref="E47:E50"/>
    <mergeCell ref="A53:A58"/>
    <mergeCell ref="C53:C55"/>
    <mergeCell ref="D53:D55"/>
    <mergeCell ref="E53:E56"/>
    <mergeCell ref="E34:E37"/>
    <mergeCell ref="C40:C42"/>
    <mergeCell ref="D40:D42"/>
    <mergeCell ref="E40:E43"/>
    <mergeCell ref="A40:A46"/>
    <mergeCell ref="A13:A15"/>
    <mergeCell ref="C13:C14"/>
    <mergeCell ref="A34:A39"/>
    <mergeCell ref="C34:C36"/>
    <mergeCell ref="D34:D36"/>
    <mergeCell ref="A27:A29"/>
    <mergeCell ref="C27:C28"/>
    <mergeCell ref="D27:D28"/>
    <mergeCell ref="A31:A33"/>
    <mergeCell ref="A16:A18"/>
    <mergeCell ref="E22:E24"/>
    <mergeCell ref="E13:E15"/>
    <mergeCell ref="C16:C17"/>
    <mergeCell ref="D16:D17"/>
    <mergeCell ref="E16:E18"/>
    <mergeCell ref="D13:D14"/>
    <mergeCell ref="D22:D23"/>
    <mergeCell ref="A2:D2"/>
    <mergeCell ref="A3:D3"/>
    <mergeCell ref="A4:D4"/>
    <mergeCell ref="A5:D5"/>
    <mergeCell ref="A6:D6"/>
    <mergeCell ref="E90:E91"/>
    <mergeCell ref="B96:E96"/>
    <mergeCell ref="A7:D7"/>
    <mergeCell ref="A84:A89"/>
    <mergeCell ref="C84:C86"/>
    <mergeCell ref="D84:D86"/>
    <mergeCell ref="E84:E87"/>
    <mergeCell ref="A19:A21"/>
    <mergeCell ref="C19:C20"/>
    <mergeCell ref="D19:D20"/>
    <mergeCell ref="E19:E21"/>
    <mergeCell ref="A8:D8"/>
    <mergeCell ref="A9:D9"/>
    <mergeCell ref="A10:D10"/>
    <mergeCell ref="A22:A24"/>
    <mergeCell ref="C22:C23"/>
  </mergeCells>
  <printOptions/>
  <pageMargins left="0.31496062992125984" right="0.1968503937007874" top="0.2362204724409449" bottom="0.15748031496062992" header="0.31496062992125984" footer="0.15748031496062992"/>
  <pageSetup horizontalDpi="600" verticalDpi="600" orientation="portrait" paperSize="9" scale="69" r:id="rId2"/>
  <rowBreaks count="1" manualBreakCount="1">
    <brk id="46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6">
      <selection activeCell="G10" sqref="G10"/>
    </sheetView>
  </sheetViews>
  <sheetFormatPr defaultColWidth="9.140625" defaultRowHeight="15"/>
  <cols>
    <col min="1" max="1" width="9.140625" style="4" customWidth="1"/>
    <col min="2" max="2" width="74.00390625" style="3" customWidth="1"/>
    <col min="3" max="3" width="17.140625" style="5" customWidth="1"/>
    <col min="4" max="4" width="18.00390625" style="4" customWidth="1"/>
    <col min="5" max="5" width="10.8515625" style="4" bestFit="1" customWidth="1"/>
    <col min="6" max="16384" width="9.140625" style="1" customWidth="1"/>
  </cols>
  <sheetData>
    <row r="1" spans="1:4" ht="18.75">
      <c r="A1" s="110" t="s">
        <v>0</v>
      </c>
      <c r="B1" s="110"/>
      <c r="C1" s="110"/>
      <c r="D1" s="110"/>
    </row>
    <row r="2" spans="1:4" ht="18.75">
      <c r="A2" s="100" t="s">
        <v>1</v>
      </c>
      <c r="B2" s="100"/>
      <c r="C2" s="100"/>
      <c r="D2" s="100"/>
    </row>
    <row r="3" spans="1:4" ht="18.75">
      <c r="A3" s="111"/>
      <c r="B3" s="111"/>
      <c r="C3" s="111"/>
      <c r="D3" s="111"/>
    </row>
    <row r="4" spans="1:4" ht="18.75">
      <c r="A4" s="112" t="s">
        <v>2</v>
      </c>
      <c r="B4" s="112"/>
      <c r="C4" s="112"/>
      <c r="D4" s="112"/>
    </row>
    <row r="5" spans="1:4" ht="18.75">
      <c r="A5" s="100" t="s">
        <v>3</v>
      </c>
      <c r="B5" s="100"/>
      <c r="C5" s="100"/>
      <c r="D5" s="100"/>
    </row>
    <row r="7" spans="1:5" ht="18.75">
      <c r="A7" s="10" t="s">
        <v>4</v>
      </c>
      <c r="B7" s="9" t="s">
        <v>5</v>
      </c>
      <c r="C7" s="9" t="s">
        <v>7</v>
      </c>
      <c r="D7" s="10" t="s">
        <v>6</v>
      </c>
      <c r="E7" s="10" t="s">
        <v>13</v>
      </c>
    </row>
    <row r="8" spans="1:5" ht="37.5">
      <c r="A8" s="7">
        <v>1</v>
      </c>
      <c r="B8" s="9" t="s">
        <v>8</v>
      </c>
      <c r="C8" s="6" t="s">
        <v>11</v>
      </c>
      <c r="D8" s="7">
        <v>2</v>
      </c>
      <c r="E8" s="7">
        <f>D8*5</f>
        <v>10</v>
      </c>
    </row>
    <row r="9" spans="1:5" ht="18.75">
      <c r="A9" s="91">
        <v>2</v>
      </c>
      <c r="B9" s="18" t="s">
        <v>64</v>
      </c>
      <c r="C9" s="124" t="s">
        <v>11</v>
      </c>
      <c r="D9" s="126">
        <v>2</v>
      </c>
      <c r="E9" s="91">
        <f>D9/D11</f>
        <v>0.02</v>
      </c>
    </row>
    <row r="10" spans="1:5" ht="38.25" customHeight="1">
      <c r="A10" s="92"/>
      <c r="B10" s="101" t="s">
        <v>65</v>
      </c>
      <c r="C10" s="125"/>
      <c r="D10" s="127"/>
      <c r="E10" s="92"/>
    </row>
    <row r="11" spans="1:5" ht="45" customHeight="1">
      <c r="A11" s="93"/>
      <c r="B11" s="101"/>
      <c r="C11" s="6" t="s">
        <v>9</v>
      </c>
      <c r="D11" s="7">
        <v>100</v>
      </c>
      <c r="E11" s="93"/>
    </row>
    <row r="12" spans="1:5" ht="18.75">
      <c r="A12" s="7"/>
      <c r="B12" s="18" t="s">
        <v>67</v>
      </c>
      <c r="C12" s="124" t="s">
        <v>10</v>
      </c>
      <c r="D12" s="126">
        <v>15</v>
      </c>
      <c r="E12" s="94">
        <f>D12/(D14+1)</f>
        <v>7.5</v>
      </c>
    </row>
    <row r="13" spans="1:5" ht="35.25" customHeight="1">
      <c r="A13" s="89">
        <v>3</v>
      </c>
      <c r="B13" s="123" t="s">
        <v>66</v>
      </c>
      <c r="C13" s="125"/>
      <c r="D13" s="127"/>
      <c r="E13" s="95"/>
    </row>
    <row r="14" spans="1:5" ht="35.25" customHeight="1">
      <c r="A14" s="89"/>
      <c r="B14" s="123"/>
      <c r="C14" s="6" t="s">
        <v>11</v>
      </c>
      <c r="D14" s="7">
        <v>1</v>
      </c>
      <c r="E14" s="96"/>
    </row>
    <row r="15" spans="1:5" ht="22.5" customHeight="1">
      <c r="A15" s="91">
        <v>4</v>
      </c>
      <c r="B15" s="18" t="s">
        <v>63</v>
      </c>
      <c r="C15" s="124" t="s">
        <v>12</v>
      </c>
      <c r="D15" s="126">
        <v>1</v>
      </c>
      <c r="E15" s="91">
        <f>D15/D17</f>
        <v>0.04</v>
      </c>
    </row>
    <row r="16" spans="1:5" ht="37.5" customHeight="1">
      <c r="A16" s="92"/>
      <c r="B16" s="101" t="s">
        <v>62</v>
      </c>
      <c r="C16" s="125"/>
      <c r="D16" s="127"/>
      <c r="E16" s="92"/>
    </row>
    <row r="17" spans="1:5" ht="46.5" customHeight="1">
      <c r="A17" s="93"/>
      <c r="B17" s="101"/>
      <c r="C17" s="6" t="s">
        <v>9</v>
      </c>
      <c r="D17" s="7">
        <v>25</v>
      </c>
      <c r="E17" s="93"/>
    </row>
    <row r="18" spans="1:5" ht="19.5" customHeight="1">
      <c r="A18" s="91">
        <v>5</v>
      </c>
      <c r="B18" s="18" t="s">
        <v>57</v>
      </c>
      <c r="C18" s="124" t="s">
        <v>15</v>
      </c>
      <c r="D18" s="126">
        <v>25</v>
      </c>
      <c r="E18" s="117">
        <f>D18/(D20+1)*10</f>
        <v>250</v>
      </c>
    </row>
    <row r="19" spans="1:5" ht="29.25" customHeight="1">
      <c r="A19" s="92"/>
      <c r="B19" s="101" t="s">
        <v>17</v>
      </c>
      <c r="C19" s="125"/>
      <c r="D19" s="127"/>
      <c r="E19" s="118"/>
    </row>
    <row r="20" spans="1:5" ht="27" customHeight="1">
      <c r="A20" s="93"/>
      <c r="B20" s="101"/>
      <c r="C20" s="6" t="s">
        <v>14</v>
      </c>
      <c r="D20" s="7">
        <v>0</v>
      </c>
      <c r="E20" s="119"/>
    </row>
    <row r="21" spans="1:5" ht="27" customHeight="1">
      <c r="A21" s="91">
        <v>6</v>
      </c>
      <c r="B21" s="17" t="s">
        <v>58</v>
      </c>
      <c r="C21" s="124" t="s">
        <v>16</v>
      </c>
      <c r="D21" s="126">
        <v>100</v>
      </c>
      <c r="E21" s="117">
        <f>D21/D23*10</f>
        <v>40</v>
      </c>
    </row>
    <row r="22" spans="1:5" ht="15.75" customHeight="1">
      <c r="A22" s="92"/>
      <c r="B22" s="123" t="s">
        <v>18</v>
      </c>
      <c r="C22" s="125"/>
      <c r="D22" s="127"/>
      <c r="E22" s="118"/>
    </row>
    <row r="23" spans="1:5" ht="43.5" customHeight="1">
      <c r="A23" s="93"/>
      <c r="B23" s="123"/>
      <c r="C23" s="6" t="s">
        <v>14</v>
      </c>
      <c r="D23" s="7">
        <v>25</v>
      </c>
      <c r="E23" s="119"/>
    </row>
    <row r="24" spans="1:5" ht="18.75">
      <c r="A24" s="89">
        <v>7</v>
      </c>
      <c r="B24" s="15" t="s">
        <v>61</v>
      </c>
      <c r="C24" s="124" t="s">
        <v>21</v>
      </c>
      <c r="D24" s="126">
        <v>10</v>
      </c>
      <c r="E24" s="91">
        <f>+D24/(D26+1)</f>
        <v>0.9090909090909091</v>
      </c>
    </row>
    <row r="25" spans="1:5" ht="21.75" customHeight="1">
      <c r="A25" s="89"/>
      <c r="B25" s="128" t="s">
        <v>19</v>
      </c>
      <c r="C25" s="125"/>
      <c r="D25" s="127"/>
      <c r="E25" s="92"/>
    </row>
    <row r="26" spans="1:5" ht="33" customHeight="1">
      <c r="A26" s="89"/>
      <c r="B26" s="123"/>
      <c r="C26" s="12" t="s">
        <v>9</v>
      </c>
      <c r="D26" s="7">
        <v>10</v>
      </c>
      <c r="E26" s="93"/>
    </row>
    <row r="27" spans="1:5" ht="56.25">
      <c r="A27" s="89"/>
      <c r="B27" s="6" t="s">
        <v>23</v>
      </c>
      <c r="C27" s="6" t="s">
        <v>20</v>
      </c>
      <c r="D27" s="7" t="s">
        <v>24</v>
      </c>
      <c r="E27" s="7">
        <f>IF(D27="да",0,2)</f>
        <v>2</v>
      </c>
    </row>
    <row r="28" spans="1:5" ht="18.75">
      <c r="A28" s="89">
        <v>8</v>
      </c>
      <c r="B28" s="16" t="s">
        <v>60</v>
      </c>
      <c r="C28" s="129" t="s">
        <v>21</v>
      </c>
      <c r="D28" s="124">
        <v>100</v>
      </c>
      <c r="E28" s="89">
        <f>D28/D30</f>
        <v>1</v>
      </c>
    </row>
    <row r="29" spans="1:5" ht="18.75" customHeight="1">
      <c r="A29" s="89"/>
      <c r="B29" s="130" t="s">
        <v>25</v>
      </c>
      <c r="C29" s="129"/>
      <c r="D29" s="125"/>
      <c r="E29" s="89"/>
    </row>
    <row r="30" spans="1:5" ht="27.75" customHeight="1">
      <c r="A30" s="89"/>
      <c r="B30" s="131"/>
      <c r="C30" s="12" t="s">
        <v>9</v>
      </c>
      <c r="D30" s="13">
        <v>100</v>
      </c>
      <c r="E30" s="89"/>
    </row>
    <row r="31" spans="1:5" ht="36.75" customHeight="1">
      <c r="A31" s="89"/>
      <c r="B31" s="14" t="s">
        <v>26</v>
      </c>
      <c r="C31" s="6" t="s">
        <v>27</v>
      </c>
      <c r="D31" s="7" t="s">
        <v>22</v>
      </c>
      <c r="E31" s="7">
        <f>IF(D31="да",0,2)</f>
        <v>0</v>
      </c>
    </row>
    <row r="32" spans="1:5" ht="18.75">
      <c r="A32" s="89">
        <v>9</v>
      </c>
      <c r="B32" s="15" t="s">
        <v>28</v>
      </c>
      <c r="C32" s="124" t="s">
        <v>21</v>
      </c>
      <c r="D32" s="126">
        <v>100</v>
      </c>
      <c r="E32" s="91">
        <f>D32/D34</f>
        <v>10</v>
      </c>
    </row>
    <row r="33" spans="1:5" ht="27.75" customHeight="1">
      <c r="A33" s="89"/>
      <c r="B33" s="102" t="s">
        <v>32</v>
      </c>
      <c r="C33" s="125"/>
      <c r="D33" s="127"/>
      <c r="E33" s="92"/>
    </row>
    <row r="34" spans="1:5" ht="28.5" customHeight="1">
      <c r="A34" s="89"/>
      <c r="B34" s="104"/>
      <c r="C34" s="6" t="s">
        <v>30</v>
      </c>
      <c r="D34" s="7">
        <v>10</v>
      </c>
      <c r="E34" s="93"/>
    </row>
    <row r="35" spans="1:5" ht="33.75" customHeight="1">
      <c r="A35" s="89"/>
      <c r="B35" s="6" t="s">
        <v>29</v>
      </c>
      <c r="C35" s="6" t="s">
        <v>27</v>
      </c>
      <c r="D35" s="7" t="s">
        <v>22</v>
      </c>
      <c r="E35" s="7">
        <f>IF(D35="да",0,2)</f>
        <v>0</v>
      </c>
    </row>
    <row r="36" spans="1:5" ht="18.75">
      <c r="A36" s="89">
        <v>10</v>
      </c>
      <c r="B36" s="15" t="s">
        <v>31</v>
      </c>
      <c r="C36" s="124" t="s">
        <v>21</v>
      </c>
      <c r="D36" s="126">
        <v>100</v>
      </c>
      <c r="E36" s="91">
        <f>D36/D38</f>
        <v>10</v>
      </c>
    </row>
    <row r="37" spans="1:5" ht="32.25" customHeight="1">
      <c r="A37" s="89"/>
      <c r="B37" s="102" t="s">
        <v>32</v>
      </c>
      <c r="C37" s="125"/>
      <c r="D37" s="127"/>
      <c r="E37" s="92"/>
    </row>
    <row r="38" spans="1:5" ht="31.5" customHeight="1">
      <c r="A38" s="89"/>
      <c r="B38" s="104"/>
      <c r="C38" s="6" t="s">
        <v>30</v>
      </c>
      <c r="D38" s="7">
        <v>10</v>
      </c>
      <c r="E38" s="93"/>
    </row>
    <row r="39" spans="1:5" ht="32.25" customHeight="1">
      <c r="A39" s="89"/>
      <c r="B39" s="6" t="s">
        <v>29</v>
      </c>
      <c r="C39" s="6" t="s">
        <v>27</v>
      </c>
      <c r="D39" s="7" t="s">
        <v>22</v>
      </c>
      <c r="E39" s="7">
        <f>IF(D39="да",0,2)</f>
        <v>0</v>
      </c>
    </row>
    <row r="40" spans="1:5" ht="18.75">
      <c r="A40" s="89">
        <v>11</v>
      </c>
      <c r="B40" s="15" t="s">
        <v>59</v>
      </c>
      <c r="C40" s="124" t="s">
        <v>9</v>
      </c>
      <c r="D40" s="126">
        <v>2000</v>
      </c>
      <c r="E40" s="91">
        <f>D40/D42</f>
        <v>0.04</v>
      </c>
    </row>
    <row r="41" spans="1:5" ht="25.5" customHeight="1">
      <c r="A41" s="89"/>
      <c r="B41" s="101" t="s">
        <v>33</v>
      </c>
      <c r="C41" s="125"/>
      <c r="D41" s="127"/>
      <c r="E41" s="92"/>
    </row>
    <row r="42" spans="1:5" ht="34.5" customHeight="1">
      <c r="A42" s="89"/>
      <c r="B42" s="101"/>
      <c r="C42" s="14" t="s">
        <v>35</v>
      </c>
      <c r="D42" s="7">
        <v>50000</v>
      </c>
      <c r="E42" s="93"/>
    </row>
    <row r="43" spans="1:5" ht="37.5" customHeight="1">
      <c r="A43" s="89"/>
      <c r="B43" s="101" t="s">
        <v>34</v>
      </c>
      <c r="C43" s="6" t="s">
        <v>9</v>
      </c>
      <c r="D43" s="7">
        <v>100</v>
      </c>
      <c r="E43" s="91">
        <f>D43/D44</f>
        <v>0.1</v>
      </c>
    </row>
    <row r="44" spans="1:5" ht="30.75" customHeight="1">
      <c r="A44" s="89"/>
      <c r="B44" s="101"/>
      <c r="C44" s="6" t="s">
        <v>35</v>
      </c>
      <c r="D44" s="7">
        <v>1000</v>
      </c>
      <c r="E44" s="93"/>
    </row>
    <row r="45" spans="1:5" ht="18.75">
      <c r="A45" s="89">
        <v>12</v>
      </c>
      <c r="B45" s="15" t="s">
        <v>36</v>
      </c>
      <c r="C45" s="132" t="s">
        <v>42</v>
      </c>
      <c r="D45" s="126">
        <v>100</v>
      </c>
      <c r="E45" s="91">
        <f>D45/D47</f>
        <v>1</v>
      </c>
    </row>
    <row r="46" spans="1:5" ht="33.75" customHeight="1">
      <c r="A46" s="89"/>
      <c r="B46" s="123" t="s">
        <v>37</v>
      </c>
      <c r="C46" s="133" t="s">
        <v>9</v>
      </c>
      <c r="D46" s="127"/>
      <c r="E46" s="92"/>
    </row>
    <row r="47" spans="1:5" ht="35.25" customHeight="1">
      <c r="A47" s="89"/>
      <c r="B47" s="123"/>
      <c r="C47" s="14" t="s">
        <v>43</v>
      </c>
      <c r="D47" s="7">
        <v>100</v>
      </c>
      <c r="E47" s="93"/>
    </row>
    <row r="48" spans="1:5" ht="37.5">
      <c r="A48" s="89">
        <v>13</v>
      </c>
      <c r="B48" s="15" t="s">
        <v>38</v>
      </c>
      <c r="C48" s="101" t="s">
        <v>39</v>
      </c>
      <c r="D48" s="89">
        <v>0</v>
      </c>
      <c r="E48" s="91">
        <f>D48/(D50-D51+1)</f>
        <v>0</v>
      </c>
    </row>
    <row r="49" spans="1:5" ht="12" customHeight="1">
      <c r="A49" s="89"/>
      <c r="B49" s="103" t="s">
        <v>44</v>
      </c>
      <c r="C49" s="101"/>
      <c r="D49" s="89"/>
      <c r="E49" s="92"/>
    </row>
    <row r="50" spans="1:5" ht="44.25" customHeight="1">
      <c r="A50" s="89"/>
      <c r="B50" s="103"/>
      <c r="C50" s="6" t="s">
        <v>40</v>
      </c>
      <c r="D50" s="7">
        <v>30</v>
      </c>
      <c r="E50" s="92"/>
    </row>
    <row r="51" spans="1:5" ht="57.75" customHeight="1">
      <c r="A51" s="89"/>
      <c r="B51" s="104"/>
      <c r="C51" s="6" t="s">
        <v>41</v>
      </c>
      <c r="D51" s="7">
        <v>30</v>
      </c>
      <c r="E51" s="93"/>
    </row>
    <row r="52" spans="1:5" ht="31.5" customHeight="1">
      <c r="A52" s="7">
        <v>14</v>
      </c>
      <c r="B52" s="15" t="s">
        <v>45</v>
      </c>
      <c r="C52" s="6" t="s">
        <v>46</v>
      </c>
      <c r="D52" s="7">
        <v>10</v>
      </c>
      <c r="E52" s="7">
        <f>1/(D52+1)</f>
        <v>0.09090909090909091</v>
      </c>
    </row>
    <row r="53" spans="1:5" ht="37.5">
      <c r="A53" s="7">
        <v>15</v>
      </c>
      <c r="B53" s="15" t="s">
        <v>47</v>
      </c>
      <c r="C53" s="6" t="s">
        <v>46</v>
      </c>
      <c r="D53" s="7">
        <v>1</v>
      </c>
      <c r="E53" s="7">
        <f>1/(D53+1)</f>
        <v>0.5</v>
      </c>
    </row>
    <row r="54" spans="1:5" ht="18.75">
      <c r="A54" s="89">
        <v>16</v>
      </c>
      <c r="B54" s="15" t="s">
        <v>48</v>
      </c>
      <c r="C54" s="124" t="s">
        <v>21</v>
      </c>
      <c r="D54" s="89">
        <v>100</v>
      </c>
      <c r="E54" s="89">
        <f>D54/D56</f>
        <v>3.3333333333333335</v>
      </c>
    </row>
    <row r="55" spans="1:5" ht="33.75" customHeight="1">
      <c r="A55" s="89"/>
      <c r="B55" s="103" t="s">
        <v>49</v>
      </c>
      <c r="C55" s="125" t="s">
        <v>21</v>
      </c>
      <c r="D55" s="89"/>
      <c r="E55" s="89"/>
    </row>
    <row r="56" spans="1:5" ht="36" customHeight="1">
      <c r="A56" s="89"/>
      <c r="B56" s="103"/>
      <c r="C56" s="11" t="s">
        <v>51</v>
      </c>
      <c r="D56" s="8">
        <v>30</v>
      </c>
      <c r="E56" s="89"/>
    </row>
    <row r="57" spans="1:5" ht="37.5">
      <c r="A57" s="89"/>
      <c r="B57" s="2" t="s">
        <v>50</v>
      </c>
      <c r="C57" s="6" t="s">
        <v>27</v>
      </c>
      <c r="D57" s="7" t="s">
        <v>22</v>
      </c>
      <c r="E57" s="7">
        <f>IF(D57="да",0,2)</f>
        <v>0</v>
      </c>
    </row>
    <row r="58" spans="1:5" ht="18.75">
      <c r="A58" s="89">
        <v>17</v>
      </c>
      <c r="B58" s="15" t="s">
        <v>52</v>
      </c>
      <c r="C58" s="124" t="s">
        <v>21</v>
      </c>
      <c r="D58" s="89">
        <v>200</v>
      </c>
      <c r="E58" s="89">
        <f>D58/(D60+1)</f>
        <v>1.9801980198019802</v>
      </c>
    </row>
    <row r="59" spans="1:5" ht="21.75" customHeight="1">
      <c r="A59" s="89"/>
      <c r="B59" s="134" t="s">
        <v>53</v>
      </c>
      <c r="C59" s="125"/>
      <c r="D59" s="89"/>
      <c r="E59" s="89"/>
    </row>
    <row r="60" spans="1:5" ht="39" customHeight="1">
      <c r="A60" s="89"/>
      <c r="B60" s="134"/>
      <c r="C60" s="11" t="s">
        <v>55</v>
      </c>
      <c r="D60" s="8">
        <v>100</v>
      </c>
      <c r="E60" s="89"/>
    </row>
    <row r="61" spans="1:5" ht="37.5">
      <c r="A61" s="89"/>
      <c r="B61" s="2" t="s">
        <v>54</v>
      </c>
      <c r="C61" s="6" t="s">
        <v>27</v>
      </c>
      <c r="D61" s="6" t="s">
        <v>22</v>
      </c>
      <c r="E61" s="7">
        <f>IF(D61="да",0,2)</f>
        <v>0</v>
      </c>
    </row>
    <row r="62" spans="1:5" ht="37.5">
      <c r="A62" s="7">
        <v>18</v>
      </c>
      <c r="B62" s="15" t="s">
        <v>56</v>
      </c>
      <c r="C62" s="6" t="s">
        <v>46</v>
      </c>
      <c r="D62" s="7">
        <v>4</v>
      </c>
      <c r="E62" s="7">
        <f>1/(D62+1)</f>
        <v>0.2</v>
      </c>
    </row>
    <row r="63" ht="18.75">
      <c r="E63" s="4">
        <f>SUM(E8:E62)</f>
        <v>338.71353135313535</v>
      </c>
    </row>
  </sheetData>
  <sheetProtection/>
  <mergeCells count="77">
    <mergeCell ref="A58:A61"/>
    <mergeCell ref="C58:C59"/>
    <mergeCell ref="D58:D59"/>
    <mergeCell ref="E58:E60"/>
    <mergeCell ref="B59:B60"/>
    <mergeCell ref="A48:A51"/>
    <mergeCell ref="C48:C49"/>
    <mergeCell ref="D48:D49"/>
    <mergeCell ref="E48:E51"/>
    <mergeCell ref="B49:B51"/>
    <mergeCell ref="A54:A57"/>
    <mergeCell ref="C54:C55"/>
    <mergeCell ref="D54:D55"/>
    <mergeCell ref="E54:E56"/>
    <mergeCell ref="B55:B56"/>
    <mergeCell ref="B43:B44"/>
    <mergeCell ref="E43:E44"/>
    <mergeCell ref="A45:A47"/>
    <mergeCell ref="C45:C46"/>
    <mergeCell ref="D45:D46"/>
    <mergeCell ref="E45:E47"/>
    <mergeCell ref="B46:B47"/>
    <mergeCell ref="A40:A44"/>
    <mergeCell ref="C40:C41"/>
    <mergeCell ref="D40:D41"/>
    <mergeCell ref="E40:E42"/>
    <mergeCell ref="B41:B42"/>
    <mergeCell ref="A36:A39"/>
    <mergeCell ref="C36:C37"/>
    <mergeCell ref="D36:D37"/>
    <mergeCell ref="E36:E38"/>
    <mergeCell ref="B37:B38"/>
    <mergeCell ref="A28:A31"/>
    <mergeCell ref="C28:C29"/>
    <mergeCell ref="D28:D29"/>
    <mergeCell ref="E28:E30"/>
    <mergeCell ref="B29:B30"/>
    <mergeCell ref="A32:A35"/>
    <mergeCell ref="C32:C33"/>
    <mergeCell ref="D32:D33"/>
    <mergeCell ref="E32:E34"/>
    <mergeCell ref="B33:B34"/>
    <mergeCell ref="A21:A23"/>
    <mergeCell ref="C21:C22"/>
    <mergeCell ref="D21:D22"/>
    <mergeCell ref="E21:E23"/>
    <mergeCell ref="B22:B23"/>
    <mergeCell ref="A24:A27"/>
    <mergeCell ref="C24:C25"/>
    <mergeCell ref="D24:D25"/>
    <mergeCell ref="E24:E26"/>
    <mergeCell ref="B25:B26"/>
    <mergeCell ref="A15:A17"/>
    <mergeCell ref="C15:C16"/>
    <mergeCell ref="D15:D16"/>
    <mergeCell ref="E15:E17"/>
    <mergeCell ref="B16:B17"/>
    <mergeCell ref="A18:A20"/>
    <mergeCell ref="C18:C19"/>
    <mergeCell ref="D18:D19"/>
    <mergeCell ref="E18:E20"/>
    <mergeCell ref="B19:B20"/>
    <mergeCell ref="E9:E11"/>
    <mergeCell ref="B10:B11"/>
    <mergeCell ref="C12:C13"/>
    <mergeCell ref="D12:D13"/>
    <mergeCell ref="E12:E14"/>
    <mergeCell ref="A13:A14"/>
    <mergeCell ref="B13:B14"/>
    <mergeCell ref="A1:D1"/>
    <mergeCell ref="A2:D2"/>
    <mergeCell ref="A3:D3"/>
    <mergeCell ref="A4:D4"/>
    <mergeCell ref="A5:D5"/>
    <mergeCell ref="A9:A11"/>
    <mergeCell ref="C9:C10"/>
    <mergeCell ref="D9:D10"/>
  </mergeCells>
  <printOptions/>
  <pageMargins left="0.31" right="0.2" top="0.23" bottom="0.12" header="0.3" footer="0.3"/>
  <pageSetup horizontalDpi="600" verticalDpi="600" orientation="portrait" paperSize="9" scale="83" r:id="rId1"/>
  <rowBreaks count="1" manualBreakCount="1">
    <brk id="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="90" zoomScaleNormal="90" zoomScaleSheetLayoutView="89" zoomScalePageLayoutView="0" workbookViewId="0" topLeftCell="A10">
      <selection activeCell="E21" sqref="E21:E23"/>
    </sheetView>
  </sheetViews>
  <sheetFormatPr defaultColWidth="9.140625" defaultRowHeight="15"/>
  <cols>
    <col min="1" max="1" width="5.421875" style="4" customWidth="1"/>
    <col min="2" max="2" width="70.28125" style="3" customWidth="1"/>
    <col min="3" max="3" width="16.28125" style="5" customWidth="1"/>
    <col min="4" max="4" width="15.7109375" style="4" bestFit="1" customWidth="1"/>
    <col min="5" max="5" width="26.57421875" style="34" customWidth="1"/>
    <col min="6" max="6" width="55.7109375" style="41" customWidth="1"/>
    <col min="7" max="7" width="41.7109375" style="1" customWidth="1"/>
    <col min="8" max="16384" width="9.140625" style="1" customWidth="1"/>
  </cols>
  <sheetData>
    <row r="1" spans="1:4" ht="18.75">
      <c r="A1" s="110" t="s">
        <v>0</v>
      </c>
      <c r="B1" s="110"/>
      <c r="C1" s="110"/>
      <c r="D1" s="110"/>
    </row>
    <row r="2" spans="1:4" ht="18.75">
      <c r="A2" s="100" t="s">
        <v>1</v>
      </c>
      <c r="B2" s="100"/>
      <c r="C2" s="100"/>
      <c r="D2" s="100"/>
    </row>
    <row r="3" spans="1:4" ht="18.75">
      <c r="A3" s="111"/>
      <c r="B3" s="111"/>
      <c r="C3" s="111"/>
      <c r="D3" s="111"/>
    </row>
    <row r="4" spans="1:4" ht="18.75">
      <c r="A4" s="112" t="s">
        <v>2</v>
      </c>
      <c r="B4" s="112"/>
      <c r="C4" s="112"/>
      <c r="D4" s="112"/>
    </row>
    <row r="5" spans="1:4" ht="18.75">
      <c r="A5" s="100" t="s">
        <v>3</v>
      </c>
      <c r="B5" s="100"/>
      <c r="C5" s="100"/>
      <c r="D5" s="100"/>
    </row>
    <row r="6" spans="1:4" ht="18.75">
      <c r="A6" s="107" t="s">
        <v>102</v>
      </c>
      <c r="B6" s="107"/>
      <c r="C6" s="107"/>
      <c r="D6" s="107"/>
    </row>
    <row r="7" spans="1:4" ht="18.75">
      <c r="A7" s="106" t="s">
        <v>103</v>
      </c>
      <c r="B7" s="106"/>
      <c r="C7" s="106"/>
      <c r="D7" s="106"/>
    </row>
    <row r="8" spans="1:4" ht="18.75">
      <c r="A8" s="107" t="s">
        <v>104</v>
      </c>
      <c r="B8" s="107"/>
      <c r="C8" s="107"/>
      <c r="D8" s="107"/>
    </row>
    <row r="9" spans="1:4" ht="18.75">
      <c r="A9" s="137" t="s">
        <v>105</v>
      </c>
      <c r="B9" s="137"/>
      <c r="C9" s="137"/>
      <c r="D9" s="137"/>
    </row>
    <row r="10" spans="1:7" ht="38.25">
      <c r="A10" s="9" t="s">
        <v>4</v>
      </c>
      <c r="B10" s="9" t="s">
        <v>106</v>
      </c>
      <c r="C10" s="9" t="s">
        <v>7</v>
      </c>
      <c r="D10" s="10" t="s">
        <v>6</v>
      </c>
      <c r="E10" s="10" t="s">
        <v>13</v>
      </c>
      <c r="F10" s="10" t="s">
        <v>117</v>
      </c>
      <c r="G10" s="10" t="s">
        <v>122</v>
      </c>
    </row>
    <row r="11" spans="1:7" ht="37.5">
      <c r="A11" s="23">
        <v>1</v>
      </c>
      <c r="B11" s="18" t="s">
        <v>8</v>
      </c>
      <c r="C11" s="33" t="s">
        <v>46</v>
      </c>
      <c r="D11" s="37">
        <v>1</v>
      </c>
      <c r="E11" s="36">
        <f>D11*5</f>
        <v>5</v>
      </c>
      <c r="F11" s="40" t="s">
        <v>151</v>
      </c>
      <c r="G11" s="43" t="s">
        <v>123</v>
      </c>
    </row>
    <row r="12" spans="1:7" ht="18.75">
      <c r="A12" s="102">
        <v>2</v>
      </c>
      <c r="B12" s="18" t="s">
        <v>64</v>
      </c>
      <c r="C12" s="102" t="s">
        <v>46</v>
      </c>
      <c r="D12" s="86">
        <v>0</v>
      </c>
      <c r="E12" s="91">
        <f>D12/D14*100</f>
        <v>0</v>
      </c>
      <c r="F12" s="102" t="s">
        <v>118</v>
      </c>
      <c r="G12" s="102" t="s">
        <v>123</v>
      </c>
    </row>
    <row r="13" spans="1:7" ht="18.75">
      <c r="A13" s="103"/>
      <c r="B13" s="6" t="s">
        <v>68</v>
      </c>
      <c r="C13" s="104"/>
      <c r="D13" s="88"/>
      <c r="E13" s="92"/>
      <c r="F13" s="103"/>
      <c r="G13" s="103"/>
    </row>
    <row r="14" spans="1:7" ht="18.75">
      <c r="A14" s="104"/>
      <c r="B14" s="6" t="s">
        <v>72</v>
      </c>
      <c r="C14" s="33" t="s">
        <v>9</v>
      </c>
      <c r="D14" s="37">
        <v>200</v>
      </c>
      <c r="E14" s="93"/>
      <c r="F14" s="104"/>
      <c r="G14" s="104"/>
    </row>
    <row r="15" spans="1:7" ht="18.75">
      <c r="A15" s="102">
        <v>3</v>
      </c>
      <c r="B15" s="18" t="s">
        <v>67</v>
      </c>
      <c r="C15" s="102" t="s">
        <v>10</v>
      </c>
      <c r="D15" s="86">
        <v>10</v>
      </c>
      <c r="E15" s="94">
        <f>_xlfn.IFERROR(D15/D17/10,0)</f>
        <v>0.2</v>
      </c>
      <c r="F15" s="102" t="s">
        <v>147</v>
      </c>
      <c r="G15" s="102" t="s">
        <v>123</v>
      </c>
    </row>
    <row r="16" spans="1:7" ht="18.75">
      <c r="A16" s="103"/>
      <c r="B16" s="11" t="s">
        <v>69</v>
      </c>
      <c r="C16" s="104"/>
      <c r="D16" s="88"/>
      <c r="E16" s="95"/>
      <c r="F16" s="103"/>
      <c r="G16" s="103"/>
    </row>
    <row r="17" spans="1:7" ht="18.75">
      <c r="A17" s="104"/>
      <c r="B17" s="11" t="s">
        <v>70</v>
      </c>
      <c r="C17" s="33" t="s">
        <v>46</v>
      </c>
      <c r="D17" s="37">
        <v>5</v>
      </c>
      <c r="E17" s="96"/>
      <c r="F17" s="104"/>
      <c r="G17" s="104"/>
    </row>
    <row r="18" spans="1:7" ht="18.75">
      <c r="A18" s="102">
        <v>4</v>
      </c>
      <c r="B18" s="18" t="s">
        <v>63</v>
      </c>
      <c r="C18" s="102" t="s">
        <v>46</v>
      </c>
      <c r="D18" s="86">
        <v>0</v>
      </c>
      <c r="E18" s="91">
        <f>D18/D20</f>
        <v>0</v>
      </c>
      <c r="F18" s="102" t="s">
        <v>120</v>
      </c>
      <c r="G18" s="102" t="s">
        <v>123</v>
      </c>
    </row>
    <row r="19" spans="1:7" ht="18.75">
      <c r="A19" s="103"/>
      <c r="B19" s="6" t="s">
        <v>71</v>
      </c>
      <c r="C19" s="104"/>
      <c r="D19" s="88"/>
      <c r="E19" s="92"/>
      <c r="F19" s="103"/>
      <c r="G19" s="103"/>
    </row>
    <row r="20" spans="1:7" ht="18.75">
      <c r="A20" s="104"/>
      <c r="B20" s="6" t="s">
        <v>72</v>
      </c>
      <c r="C20" s="33" t="s">
        <v>9</v>
      </c>
      <c r="D20" s="37">
        <v>25</v>
      </c>
      <c r="E20" s="93"/>
      <c r="F20" s="104"/>
      <c r="G20" s="104"/>
    </row>
    <row r="21" spans="1:7" ht="18.75">
      <c r="A21" s="102">
        <v>5</v>
      </c>
      <c r="B21" s="18" t="s">
        <v>57</v>
      </c>
      <c r="C21" s="102" t="s">
        <v>46</v>
      </c>
      <c r="D21" s="86">
        <v>200</v>
      </c>
      <c r="E21" s="94">
        <f>_xlfn.IFERROR(D21/D23,D21*10)</f>
        <v>200</v>
      </c>
      <c r="F21" s="102" t="s">
        <v>150</v>
      </c>
      <c r="G21" s="102" t="s">
        <v>124</v>
      </c>
    </row>
    <row r="22" spans="1:7" ht="24.75" customHeight="1">
      <c r="A22" s="103"/>
      <c r="B22" s="6" t="s">
        <v>74</v>
      </c>
      <c r="C22" s="104"/>
      <c r="D22" s="88"/>
      <c r="E22" s="95"/>
      <c r="F22" s="103"/>
      <c r="G22" s="103"/>
    </row>
    <row r="23" spans="1:7" ht="51" customHeight="1">
      <c r="A23" s="104"/>
      <c r="B23" s="6" t="s">
        <v>73</v>
      </c>
      <c r="C23" s="33" t="s">
        <v>46</v>
      </c>
      <c r="D23" s="37">
        <v>1</v>
      </c>
      <c r="E23" s="96"/>
      <c r="F23" s="104"/>
      <c r="G23" s="104"/>
    </row>
    <row r="24" spans="1:7" ht="18.75" customHeight="1">
      <c r="A24" s="102">
        <v>6</v>
      </c>
      <c r="B24" s="17" t="s">
        <v>111</v>
      </c>
      <c r="C24" s="102" t="s">
        <v>46</v>
      </c>
      <c r="D24" s="86">
        <v>1</v>
      </c>
      <c r="E24" s="94">
        <f>_xlfn.IFERROR(D24/D26,100)</f>
        <v>1</v>
      </c>
      <c r="F24" s="102" t="s">
        <v>121</v>
      </c>
      <c r="G24" s="102" t="s">
        <v>123</v>
      </c>
    </row>
    <row r="25" spans="1:7" ht="56.25" customHeight="1">
      <c r="A25" s="103"/>
      <c r="B25" s="6" t="s">
        <v>76</v>
      </c>
      <c r="C25" s="104"/>
      <c r="D25" s="88"/>
      <c r="E25" s="95"/>
      <c r="F25" s="103"/>
      <c r="G25" s="103"/>
    </row>
    <row r="26" spans="1:7" ht="43.5" customHeight="1">
      <c r="A26" s="104"/>
      <c r="B26" s="6" t="s">
        <v>75</v>
      </c>
      <c r="C26" s="33" t="s">
        <v>46</v>
      </c>
      <c r="D26" s="37">
        <v>1</v>
      </c>
      <c r="E26" s="96"/>
      <c r="F26" s="104"/>
      <c r="G26" s="104"/>
    </row>
    <row r="27" spans="1:7" ht="18.75" customHeight="1">
      <c r="A27" s="101">
        <v>7</v>
      </c>
      <c r="B27" s="15" t="s">
        <v>61</v>
      </c>
      <c r="C27" s="102" t="s">
        <v>46</v>
      </c>
      <c r="D27" s="86">
        <v>88</v>
      </c>
      <c r="E27" s="91">
        <f>(D27-D30)*2</f>
        <v>12</v>
      </c>
      <c r="F27" s="102" t="s">
        <v>137</v>
      </c>
      <c r="G27" s="89" t="s">
        <v>136</v>
      </c>
    </row>
    <row r="28" spans="1:7" ht="19.5">
      <c r="A28" s="101"/>
      <c r="B28" s="19" t="s">
        <v>77</v>
      </c>
      <c r="C28" s="103"/>
      <c r="D28" s="87"/>
      <c r="E28" s="92"/>
      <c r="F28" s="103"/>
      <c r="G28" s="89"/>
    </row>
    <row r="29" spans="1:7" ht="60" customHeight="1">
      <c r="A29" s="101"/>
      <c r="B29" s="6" t="s">
        <v>79</v>
      </c>
      <c r="C29" s="104"/>
      <c r="D29" s="88"/>
      <c r="E29" s="92"/>
      <c r="F29" s="103"/>
      <c r="G29" s="89"/>
    </row>
    <row r="30" spans="1:7" ht="51.75" customHeight="1">
      <c r="A30" s="101"/>
      <c r="B30" s="6" t="s">
        <v>78</v>
      </c>
      <c r="C30" s="39" t="s">
        <v>46</v>
      </c>
      <c r="D30" s="37">
        <v>82</v>
      </c>
      <c r="E30" s="93"/>
      <c r="F30" s="104"/>
      <c r="G30" s="89"/>
    </row>
    <row r="31" spans="1:7" ht="19.5">
      <c r="A31" s="101"/>
      <c r="B31" s="19" t="s">
        <v>80</v>
      </c>
      <c r="C31" s="39"/>
      <c r="D31" s="37"/>
      <c r="E31" s="35"/>
      <c r="F31" s="42"/>
      <c r="G31" s="46"/>
    </row>
    <row r="32" spans="1:7" ht="37.5">
      <c r="A32" s="101"/>
      <c r="B32" s="6" t="s">
        <v>81</v>
      </c>
      <c r="C32" s="33" t="s">
        <v>20</v>
      </c>
      <c r="D32" s="37" t="s">
        <v>24</v>
      </c>
      <c r="E32" s="36">
        <f>IF(D32="да",0,2)</f>
        <v>2</v>
      </c>
      <c r="F32" s="43" t="s">
        <v>125</v>
      </c>
      <c r="G32" s="44" t="s">
        <v>126</v>
      </c>
    </row>
    <row r="33" spans="1:7" ht="37.5">
      <c r="A33" s="101">
        <v>8</v>
      </c>
      <c r="B33" s="15" t="s">
        <v>60</v>
      </c>
      <c r="C33" s="101" t="s">
        <v>46</v>
      </c>
      <c r="D33" s="97">
        <v>621</v>
      </c>
      <c r="E33" s="91">
        <f>(D33-D36)*2</f>
        <v>42</v>
      </c>
      <c r="F33" s="102" t="s">
        <v>138</v>
      </c>
      <c r="G33" s="91" t="s">
        <v>136</v>
      </c>
    </row>
    <row r="34" spans="1:7" ht="19.5">
      <c r="A34" s="101"/>
      <c r="B34" s="20" t="s">
        <v>77</v>
      </c>
      <c r="C34" s="101"/>
      <c r="D34" s="98"/>
      <c r="E34" s="92"/>
      <c r="F34" s="103"/>
      <c r="G34" s="92"/>
    </row>
    <row r="35" spans="1:7" ht="18.75">
      <c r="A35" s="101"/>
      <c r="B35" s="6" t="s">
        <v>83</v>
      </c>
      <c r="C35" s="101"/>
      <c r="D35" s="99"/>
      <c r="E35" s="92"/>
      <c r="F35" s="103"/>
      <c r="G35" s="92"/>
    </row>
    <row r="36" spans="1:7" ht="18.75">
      <c r="A36" s="101"/>
      <c r="B36" s="6" t="s">
        <v>82</v>
      </c>
      <c r="C36" s="39" t="s">
        <v>9</v>
      </c>
      <c r="D36" s="29">
        <v>600</v>
      </c>
      <c r="E36" s="93"/>
      <c r="F36" s="104"/>
      <c r="G36" s="93"/>
    </row>
    <row r="37" spans="1:7" ht="19.5">
      <c r="A37" s="101"/>
      <c r="B37" s="19" t="s">
        <v>80</v>
      </c>
      <c r="C37" s="39"/>
      <c r="D37" s="29"/>
      <c r="E37" s="36"/>
      <c r="F37" s="42"/>
      <c r="G37" s="46"/>
    </row>
    <row r="38" spans="1:7" ht="37.5">
      <c r="A38" s="101"/>
      <c r="B38" s="14" t="s">
        <v>84</v>
      </c>
      <c r="C38" s="33" t="s">
        <v>27</v>
      </c>
      <c r="D38" s="37" t="s">
        <v>24</v>
      </c>
      <c r="E38" s="36">
        <f>IF(D38="да",0,2)</f>
        <v>2</v>
      </c>
      <c r="F38" s="45" t="s">
        <v>127</v>
      </c>
      <c r="G38" s="46"/>
    </row>
    <row r="39" spans="1:7" ht="18.75">
      <c r="A39" s="101">
        <v>9</v>
      </c>
      <c r="B39" s="15" t="s">
        <v>28</v>
      </c>
      <c r="C39" s="102" t="s">
        <v>46</v>
      </c>
      <c r="D39" s="86">
        <v>100</v>
      </c>
      <c r="E39" s="91">
        <f>(D39-D42)/1000</f>
        <v>0.05</v>
      </c>
      <c r="F39" s="102" t="s">
        <v>149</v>
      </c>
      <c r="G39" s="91" t="s">
        <v>140</v>
      </c>
    </row>
    <row r="40" spans="1:7" ht="19.5">
      <c r="A40" s="101"/>
      <c r="B40" s="20" t="s">
        <v>77</v>
      </c>
      <c r="C40" s="103"/>
      <c r="D40" s="87"/>
      <c r="E40" s="92"/>
      <c r="F40" s="103"/>
      <c r="G40" s="92"/>
    </row>
    <row r="41" spans="1:7" ht="18.75">
      <c r="A41" s="101"/>
      <c r="B41" s="6" t="s">
        <v>83</v>
      </c>
      <c r="C41" s="104"/>
      <c r="D41" s="88"/>
      <c r="E41" s="92"/>
      <c r="F41" s="103"/>
      <c r="G41" s="92"/>
    </row>
    <row r="42" spans="1:7" ht="18.75">
      <c r="A42" s="101"/>
      <c r="B42" s="6" t="s">
        <v>85</v>
      </c>
      <c r="C42" s="33" t="s">
        <v>46</v>
      </c>
      <c r="D42" s="37">
        <v>50</v>
      </c>
      <c r="E42" s="93"/>
      <c r="F42" s="104"/>
      <c r="G42" s="93"/>
    </row>
    <row r="43" spans="1:7" ht="19.5">
      <c r="A43" s="101"/>
      <c r="B43" s="19" t="s">
        <v>80</v>
      </c>
      <c r="C43" s="33"/>
      <c r="D43" s="37"/>
      <c r="E43" s="35"/>
      <c r="F43" s="42"/>
      <c r="G43" s="46"/>
    </row>
    <row r="44" spans="1:7" ht="37.5">
      <c r="A44" s="101"/>
      <c r="B44" s="6" t="s">
        <v>116</v>
      </c>
      <c r="C44" s="33" t="s">
        <v>27</v>
      </c>
      <c r="D44" s="37" t="s">
        <v>22</v>
      </c>
      <c r="E44" s="36">
        <f>IF(D44="да",0,2)</f>
        <v>0</v>
      </c>
      <c r="F44" s="45" t="s">
        <v>128</v>
      </c>
      <c r="G44" s="46"/>
    </row>
    <row r="45" spans="1:7" ht="18.75" customHeight="1">
      <c r="A45" s="101">
        <v>10</v>
      </c>
      <c r="B45" s="15" t="s">
        <v>31</v>
      </c>
      <c r="C45" s="102" t="s">
        <v>46</v>
      </c>
      <c r="D45" s="86">
        <v>100</v>
      </c>
      <c r="E45" s="91">
        <f>(D45-D48)/1000</f>
        <v>0.09</v>
      </c>
      <c r="F45" s="102" t="s">
        <v>149</v>
      </c>
      <c r="G45" s="91" t="s">
        <v>140</v>
      </c>
    </row>
    <row r="46" spans="1:7" ht="19.5">
      <c r="A46" s="101"/>
      <c r="B46" s="20" t="s">
        <v>77</v>
      </c>
      <c r="C46" s="103"/>
      <c r="D46" s="87"/>
      <c r="E46" s="92"/>
      <c r="F46" s="103"/>
      <c r="G46" s="92"/>
    </row>
    <row r="47" spans="1:7" ht="18.75">
      <c r="A47" s="101"/>
      <c r="B47" s="6" t="s">
        <v>83</v>
      </c>
      <c r="C47" s="104"/>
      <c r="D47" s="88"/>
      <c r="E47" s="92"/>
      <c r="F47" s="103"/>
      <c r="G47" s="92"/>
    </row>
    <row r="48" spans="1:7" ht="18.75">
      <c r="A48" s="101"/>
      <c r="B48" s="6" t="s">
        <v>85</v>
      </c>
      <c r="C48" s="33" t="s">
        <v>46</v>
      </c>
      <c r="D48" s="37">
        <v>10</v>
      </c>
      <c r="E48" s="93"/>
      <c r="F48" s="104"/>
      <c r="G48" s="93"/>
    </row>
    <row r="49" spans="1:7" ht="19.5">
      <c r="A49" s="101"/>
      <c r="B49" s="19" t="s">
        <v>80</v>
      </c>
      <c r="C49" s="33"/>
      <c r="D49" s="37"/>
      <c r="E49" s="35"/>
      <c r="F49" s="42"/>
      <c r="G49" s="46"/>
    </row>
    <row r="50" spans="1:7" ht="37.5">
      <c r="A50" s="101"/>
      <c r="B50" s="6" t="s">
        <v>116</v>
      </c>
      <c r="C50" s="33" t="s">
        <v>27</v>
      </c>
      <c r="D50" s="37" t="s">
        <v>22</v>
      </c>
      <c r="E50" s="36">
        <f>IF(D50="да",0,2)</f>
        <v>0</v>
      </c>
      <c r="F50" s="45" t="s">
        <v>128</v>
      </c>
      <c r="G50" s="46"/>
    </row>
    <row r="51" spans="1:7" ht="18.75">
      <c r="A51" s="101">
        <v>11</v>
      </c>
      <c r="B51" s="15" t="s">
        <v>59</v>
      </c>
      <c r="C51" s="102" t="s">
        <v>9</v>
      </c>
      <c r="D51" s="86">
        <v>20</v>
      </c>
      <c r="E51" s="91">
        <f>_xlfn.IFERROR(D51/D53,100*D51)</f>
        <v>20</v>
      </c>
      <c r="F51" s="102" t="s">
        <v>129</v>
      </c>
      <c r="G51" s="102" t="s">
        <v>130</v>
      </c>
    </row>
    <row r="52" spans="1:7" ht="18.75">
      <c r="A52" s="101"/>
      <c r="B52" s="6" t="s">
        <v>87</v>
      </c>
      <c r="C52" s="104"/>
      <c r="D52" s="88"/>
      <c r="E52" s="92"/>
      <c r="F52" s="103"/>
      <c r="G52" s="103"/>
    </row>
    <row r="53" spans="1:7" ht="37.5">
      <c r="A53" s="101"/>
      <c r="B53" s="6" t="s">
        <v>88</v>
      </c>
      <c r="C53" s="14" t="s">
        <v>108</v>
      </c>
      <c r="D53" s="37">
        <v>1</v>
      </c>
      <c r="E53" s="93"/>
      <c r="F53" s="104"/>
      <c r="G53" s="104"/>
    </row>
    <row r="54" spans="1:7" ht="18.75">
      <c r="A54" s="101">
        <v>12</v>
      </c>
      <c r="B54" s="15" t="s">
        <v>36</v>
      </c>
      <c r="C54" s="108" t="s">
        <v>9</v>
      </c>
      <c r="D54" s="86">
        <v>2</v>
      </c>
      <c r="E54" s="91">
        <f>(D54-D56)*10</f>
        <v>10</v>
      </c>
      <c r="F54" s="102" t="s">
        <v>139</v>
      </c>
      <c r="G54" s="91" t="s">
        <v>140</v>
      </c>
    </row>
    <row r="55" spans="1:7" ht="56.25">
      <c r="A55" s="101"/>
      <c r="B55" s="6" t="s">
        <v>90</v>
      </c>
      <c r="C55" s="109" t="s">
        <v>9</v>
      </c>
      <c r="D55" s="88"/>
      <c r="E55" s="92"/>
      <c r="F55" s="103"/>
      <c r="G55" s="92"/>
    </row>
    <row r="56" spans="1:7" ht="56.25">
      <c r="A56" s="101"/>
      <c r="B56" s="6" t="s">
        <v>89</v>
      </c>
      <c r="C56" s="14" t="s">
        <v>9</v>
      </c>
      <c r="D56" s="37">
        <v>1</v>
      </c>
      <c r="E56" s="93"/>
      <c r="F56" s="104"/>
      <c r="G56" s="93"/>
    </row>
    <row r="57" spans="1:7" ht="37.5" customHeight="1">
      <c r="A57" s="101">
        <v>13</v>
      </c>
      <c r="B57" s="15" t="s">
        <v>92</v>
      </c>
      <c r="C57" s="102" t="s">
        <v>46</v>
      </c>
      <c r="D57" s="86">
        <v>1</v>
      </c>
      <c r="E57" s="86">
        <f>IF(D59&gt;0,_xlfn.IFERROR(D57/(D59-D60),0),100)</f>
        <v>1</v>
      </c>
      <c r="F57" s="102" t="s">
        <v>146</v>
      </c>
      <c r="G57" s="91" t="s">
        <v>131</v>
      </c>
    </row>
    <row r="58" spans="1:7" ht="37.5">
      <c r="A58" s="101"/>
      <c r="B58" s="6" t="s">
        <v>94</v>
      </c>
      <c r="C58" s="104"/>
      <c r="D58" s="88"/>
      <c r="E58" s="87"/>
      <c r="F58" s="103"/>
      <c r="G58" s="92"/>
    </row>
    <row r="59" spans="1:7" ht="37.5">
      <c r="A59" s="101"/>
      <c r="B59" s="6" t="s">
        <v>93</v>
      </c>
      <c r="C59" s="33" t="s">
        <v>46</v>
      </c>
      <c r="D59" s="37">
        <v>2</v>
      </c>
      <c r="E59" s="87"/>
      <c r="F59" s="103"/>
      <c r="G59" s="92"/>
    </row>
    <row r="60" spans="1:7" ht="37.5">
      <c r="A60" s="101"/>
      <c r="B60" s="6" t="s">
        <v>91</v>
      </c>
      <c r="C60" s="33" t="s">
        <v>46</v>
      </c>
      <c r="D60" s="37">
        <v>1</v>
      </c>
      <c r="E60" s="88"/>
      <c r="F60" s="104"/>
      <c r="G60" s="93"/>
    </row>
    <row r="61" spans="1:7" ht="56.25">
      <c r="A61" s="23">
        <v>14</v>
      </c>
      <c r="B61" s="15" t="s">
        <v>95</v>
      </c>
      <c r="C61" s="33" t="s">
        <v>46</v>
      </c>
      <c r="D61" s="37">
        <v>0</v>
      </c>
      <c r="E61" s="36">
        <f>_xlfn.IFERROR(1/D61,10)</f>
        <v>10</v>
      </c>
      <c r="F61" s="45" t="s">
        <v>132</v>
      </c>
      <c r="G61" s="46"/>
    </row>
    <row r="62" spans="1:7" ht="56.25">
      <c r="A62" s="23">
        <v>15</v>
      </c>
      <c r="B62" s="15" t="s">
        <v>47</v>
      </c>
      <c r="C62" s="33" t="s">
        <v>107</v>
      </c>
      <c r="D62" s="37">
        <v>1</v>
      </c>
      <c r="E62" s="36">
        <f>_xlfn.IFERROR(1/D62,10)</f>
        <v>1</v>
      </c>
      <c r="F62" s="45" t="s">
        <v>133</v>
      </c>
      <c r="G62" s="46"/>
    </row>
    <row r="63" spans="1:7" ht="18.75">
      <c r="A63" s="101">
        <v>16</v>
      </c>
      <c r="B63" s="15" t="s">
        <v>48</v>
      </c>
      <c r="C63" s="102" t="s">
        <v>46</v>
      </c>
      <c r="D63" s="90">
        <v>10</v>
      </c>
      <c r="E63" s="89">
        <f>(D63-D66)*2</f>
        <v>0</v>
      </c>
      <c r="F63" s="102" t="s">
        <v>135</v>
      </c>
      <c r="G63" s="46"/>
    </row>
    <row r="64" spans="1:7" ht="19.5">
      <c r="A64" s="101"/>
      <c r="B64" s="19" t="s">
        <v>77</v>
      </c>
      <c r="C64" s="103"/>
      <c r="D64" s="90"/>
      <c r="E64" s="89"/>
      <c r="F64" s="103"/>
      <c r="G64" s="46"/>
    </row>
    <row r="65" spans="1:7" ht="18.75">
      <c r="A65" s="101"/>
      <c r="B65" s="6" t="s">
        <v>97</v>
      </c>
      <c r="C65" s="104" t="s">
        <v>21</v>
      </c>
      <c r="D65" s="90"/>
      <c r="E65" s="89"/>
      <c r="F65" s="103"/>
      <c r="G65" s="46"/>
    </row>
    <row r="66" spans="1:7" ht="36" customHeight="1">
      <c r="A66" s="101"/>
      <c r="B66" s="6" t="s">
        <v>134</v>
      </c>
      <c r="C66" s="38" t="s">
        <v>46</v>
      </c>
      <c r="D66" s="30">
        <v>10</v>
      </c>
      <c r="E66" s="89"/>
      <c r="F66" s="104"/>
      <c r="G66" s="46"/>
    </row>
    <row r="67" spans="1:7" ht="19.5">
      <c r="A67" s="101"/>
      <c r="B67" s="19" t="s">
        <v>80</v>
      </c>
      <c r="C67" s="38"/>
      <c r="D67" s="30"/>
      <c r="E67" s="36"/>
      <c r="F67" s="42"/>
      <c r="G67" s="46"/>
    </row>
    <row r="68" spans="1:7" ht="18.75">
      <c r="A68" s="101"/>
      <c r="B68" s="6" t="s">
        <v>98</v>
      </c>
      <c r="C68" s="33" t="s">
        <v>27</v>
      </c>
      <c r="D68" s="37" t="s">
        <v>24</v>
      </c>
      <c r="E68" s="36">
        <f>IF(D68="да",0,2)</f>
        <v>2</v>
      </c>
      <c r="F68" s="42" t="s">
        <v>141</v>
      </c>
      <c r="G68" s="46"/>
    </row>
    <row r="69" spans="1:7" ht="18.75">
      <c r="A69" s="101">
        <v>17</v>
      </c>
      <c r="B69" s="15" t="s">
        <v>52</v>
      </c>
      <c r="C69" s="102" t="s">
        <v>46</v>
      </c>
      <c r="D69" s="86">
        <v>200</v>
      </c>
      <c r="E69" s="89">
        <f>(D69-D72)/1000</f>
        <v>0.1</v>
      </c>
      <c r="F69" s="102" t="s">
        <v>142</v>
      </c>
      <c r="G69" s="46"/>
    </row>
    <row r="70" spans="1:7" ht="19.5">
      <c r="A70" s="101"/>
      <c r="B70" s="19" t="s">
        <v>77</v>
      </c>
      <c r="C70" s="103"/>
      <c r="D70" s="87"/>
      <c r="E70" s="89"/>
      <c r="F70" s="103"/>
      <c r="G70" s="46"/>
    </row>
    <row r="71" spans="1:7" ht="18.75">
      <c r="A71" s="101"/>
      <c r="B71" s="6" t="s">
        <v>97</v>
      </c>
      <c r="C71" s="104"/>
      <c r="D71" s="88"/>
      <c r="E71" s="89"/>
      <c r="F71" s="103"/>
      <c r="G71" s="46"/>
    </row>
    <row r="72" spans="1:7" ht="37.5">
      <c r="A72" s="101"/>
      <c r="B72" s="6" t="s">
        <v>99</v>
      </c>
      <c r="C72" s="38" t="s">
        <v>46</v>
      </c>
      <c r="D72" s="30">
        <v>100</v>
      </c>
      <c r="E72" s="89"/>
      <c r="F72" s="104"/>
      <c r="G72" s="46"/>
    </row>
    <row r="73" spans="1:7" ht="19.5">
      <c r="A73" s="101"/>
      <c r="B73" s="19" t="s">
        <v>80</v>
      </c>
      <c r="C73" s="38"/>
      <c r="D73" s="30"/>
      <c r="E73" s="36"/>
      <c r="F73" s="42"/>
      <c r="G73" s="46"/>
    </row>
    <row r="74" spans="1:7" ht="37.5">
      <c r="A74" s="101"/>
      <c r="B74" s="6" t="s">
        <v>100</v>
      </c>
      <c r="C74" s="33" t="s">
        <v>27</v>
      </c>
      <c r="D74" s="31" t="s">
        <v>22</v>
      </c>
      <c r="E74" s="36">
        <f>IF(D74="да",0,2)</f>
        <v>0</v>
      </c>
      <c r="F74" s="45" t="s">
        <v>143</v>
      </c>
      <c r="G74" s="46"/>
    </row>
    <row r="75" spans="1:7" ht="18.75">
      <c r="A75" s="101">
        <v>18</v>
      </c>
      <c r="B75" s="15" t="s">
        <v>112</v>
      </c>
      <c r="C75" s="102" t="s">
        <v>46</v>
      </c>
      <c r="D75" s="86">
        <v>200</v>
      </c>
      <c r="E75" s="89">
        <f>(D75-D78)/100</f>
        <v>1</v>
      </c>
      <c r="F75" s="102" t="s">
        <v>148</v>
      </c>
      <c r="G75" s="46"/>
    </row>
    <row r="76" spans="1:7" ht="19.5">
      <c r="A76" s="101"/>
      <c r="B76" s="19" t="s">
        <v>77</v>
      </c>
      <c r="C76" s="103"/>
      <c r="D76" s="87"/>
      <c r="E76" s="89"/>
      <c r="F76" s="103"/>
      <c r="G76" s="46"/>
    </row>
    <row r="77" spans="1:7" ht="18.75">
      <c r="A77" s="101"/>
      <c r="B77" s="28" t="s">
        <v>97</v>
      </c>
      <c r="C77" s="104"/>
      <c r="D77" s="88"/>
      <c r="E77" s="89"/>
      <c r="F77" s="103"/>
      <c r="G77" s="46"/>
    </row>
    <row r="78" spans="1:7" ht="37.5">
      <c r="A78" s="101"/>
      <c r="B78" s="28" t="s">
        <v>113</v>
      </c>
      <c r="C78" s="38" t="s">
        <v>46</v>
      </c>
      <c r="D78" s="30">
        <v>100</v>
      </c>
      <c r="E78" s="89"/>
      <c r="F78" s="104"/>
      <c r="G78" s="46"/>
    </row>
    <row r="79" spans="1:7" ht="19.5">
      <c r="A79" s="101"/>
      <c r="B79" s="19" t="s">
        <v>80</v>
      </c>
      <c r="C79" s="38"/>
      <c r="D79" s="30"/>
      <c r="E79" s="36"/>
      <c r="F79" s="42"/>
      <c r="G79" s="46"/>
    </row>
    <row r="80" spans="1:7" ht="37.5">
      <c r="A80" s="101"/>
      <c r="B80" s="28" t="s">
        <v>114</v>
      </c>
      <c r="C80" s="33" t="s">
        <v>27</v>
      </c>
      <c r="D80" s="31" t="s">
        <v>22</v>
      </c>
      <c r="E80" s="36">
        <f>IF(D80="да",0,2)</f>
        <v>0</v>
      </c>
      <c r="F80" s="45" t="s">
        <v>144</v>
      </c>
      <c r="G80" s="46"/>
    </row>
    <row r="81" spans="1:7" ht="37.5">
      <c r="A81" s="101">
        <v>19</v>
      </c>
      <c r="B81" s="21" t="s">
        <v>56</v>
      </c>
      <c r="C81" s="101" t="s">
        <v>46</v>
      </c>
      <c r="D81" s="90">
        <v>0</v>
      </c>
      <c r="E81" s="89">
        <f>_xlfn.IFERROR(1/D81,10)</f>
        <v>10</v>
      </c>
      <c r="F81" s="102" t="s">
        <v>145</v>
      </c>
      <c r="G81" s="46"/>
    </row>
    <row r="82" spans="1:7" ht="18.75">
      <c r="A82" s="101"/>
      <c r="B82" s="6" t="s">
        <v>101</v>
      </c>
      <c r="C82" s="101"/>
      <c r="D82" s="90"/>
      <c r="E82" s="89"/>
      <c r="F82" s="104"/>
      <c r="G82" s="46"/>
    </row>
    <row r="83" spans="1:7" ht="18.75">
      <c r="A83" s="135" t="s">
        <v>119</v>
      </c>
      <c r="B83" s="135"/>
      <c r="C83" s="83">
        <f>SUM(E11:E82)</f>
        <v>319.44</v>
      </c>
      <c r="D83" s="136"/>
      <c r="E83" s="84"/>
      <c r="F83" s="42"/>
      <c r="G83" s="46"/>
    </row>
    <row r="84" spans="1:4" ht="18.75">
      <c r="A84" s="105"/>
      <c r="B84" s="105"/>
      <c r="C84" s="105"/>
      <c r="D84" s="105"/>
    </row>
    <row r="85" spans="1:4" ht="18.75">
      <c r="A85" s="105"/>
      <c r="B85" s="105"/>
      <c r="C85" s="105"/>
      <c r="D85" s="105"/>
    </row>
  </sheetData>
  <sheetProtection/>
  <protectedRanges>
    <protectedRange sqref="D11:D82" name="Диапазон1"/>
  </protectedRanges>
  <mergeCells count="105">
    <mergeCell ref="F63:F66"/>
    <mergeCell ref="F69:F72"/>
    <mergeCell ref="F75:F78"/>
    <mergeCell ref="F81:F82"/>
    <mergeCell ref="F51:F53"/>
    <mergeCell ref="F54:F56"/>
    <mergeCell ref="G54:G56"/>
    <mergeCell ref="G51:G53"/>
    <mergeCell ref="F57:F60"/>
    <mergeCell ref="G57:G60"/>
    <mergeCell ref="G33:G36"/>
    <mergeCell ref="F39:F42"/>
    <mergeCell ref="G39:G42"/>
    <mergeCell ref="F45:F48"/>
    <mergeCell ref="G45:G48"/>
    <mergeCell ref="F27:F30"/>
    <mergeCell ref="A84:D84"/>
    <mergeCell ref="A85:D85"/>
    <mergeCell ref="A15:A17"/>
    <mergeCell ref="A81:A82"/>
    <mergeCell ref="C81:C82"/>
    <mergeCell ref="D81:D82"/>
    <mergeCell ref="D15:D16"/>
    <mergeCell ref="A33:A38"/>
    <mergeCell ref="A39:A44"/>
    <mergeCell ref="C39:C41"/>
    <mergeCell ref="D39:D41"/>
    <mergeCell ref="A51:A53"/>
    <mergeCell ref="C51:C52"/>
    <mergeCell ref="D51:D52"/>
    <mergeCell ref="A54:A56"/>
    <mergeCell ref="C54:C55"/>
    <mergeCell ref="E81:E82"/>
    <mergeCell ref="A69:A74"/>
    <mergeCell ref="C69:C71"/>
    <mergeCell ref="D69:D71"/>
    <mergeCell ref="E69:E72"/>
    <mergeCell ref="A57:A60"/>
    <mergeCell ref="C57:C58"/>
    <mergeCell ref="D57:D58"/>
    <mergeCell ref="E57:E60"/>
    <mergeCell ref="A6:D6"/>
    <mergeCell ref="A7:D7"/>
    <mergeCell ref="A8:D8"/>
    <mergeCell ref="A9:D9"/>
    <mergeCell ref="C27:C29"/>
    <mergeCell ref="D27:D29"/>
    <mergeCell ref="E27:E30"/>
    <mergeCell ref="C33:C35"/>
    <mergeCell ref="D33:D35"/>
    <mergeCell ref="E21:E23"/>
    <mergeCell ref="A12:A14"/>
    <mergeCell ref="C12:C13"/>
    <mergeCell ref="D12:D13"/>
    <mergeCell ref="E12:E14"/>
    <mergeCell ref="A18:A20"/>
    <mergeCell ref="C18:C19"/>
    <mergeCell ref="D18:D19"/>
    <mergeCell ref="E45:E48"/>
    <mergeCell ref="E18:E20"/>
    <mergeCell ref="A27:A32"/>
    <mergeCell ref="A21:A23"/>
    <mergeCell ref="A24:A26"/>
    <mergeCell ref="C24:C25"/>
    <mergeCell ref="E39:E42"/>
    <mergeCell ref="E33:E36"/>
    <mergeCell ref="A63:A68"/>
    <mergeCell ref="C63:C65"/>
    <mergeCell ref="D63:D65"/>
    <mergeCell ref="E63:E66"/>
    <mergeCell ref="A1:D1"/>
    <mergeCell ref="A2:D2"/>
    <mergeCell ref="A4:D4"/>
    <mergeCell ref="A3:D3"/>
    <mergeCell ref="A5:D5"/>
    <mergeCell ref="C15:C16"/>
    <mergeCell ref="E15:E17"/>
    <mergeCell ref="D24:D25"/>
    <mergeCell ref="E24:E26"/>
    <mergeCell ref="C21:C22"/>
    <mergeCell ref="D21:D22"/>
    <mergeCell ref="G27:G30"/>
    <mergeCell ref="F33:F36"/>
    <mergeCell ref="F12:F14"/>
    <mergeCell ref="F15:F17"/>
    <mergeCell ref="A83:B83"/>
    <mergeCell ref="C83:E83"/>
    <mergeCell ref="F18:F20"/>
    <mergeCell ref="F21:F23"/>
    <mergeCell ref="F24:F26"/>
    <mergeCell ref="D54:D55"/>
    <mergeCell ref="E54:E56"/>
    <mergeCell ref="E51:E53"/>
    <mergeCell ref="A75:A80"/>
    <mergeCell ref="C75:C77"/>
    <mergeCell ref="D75:D77"/>
    <mergeCell ref="E75:E78"/>
    <mergeCell ref="G24:G26"/>
    <mergeCell ref="G12:G14"/>
    <mergeCell ref="G15:G17"/>
    <mergeCell ref="G18:G20"/>
    <mergeCell ref="G21:G23"/>
    <mergeCell ref="A45:A50"/>
    <mergeCell ref="C45:C47"/>
    <mergeCell ref="D45:D47"/>
  </mergeCells>
  <printOptions/>
  <pageMargins left="0.31496062992125984" right="0.1968503937007874" top="0.2362204724409449" bottom="0.11811023622047245" header="0.5511811023622047" footer="0.31496062992125984"/>
  <pageSetup horizontalDpi="600" verticalDpi="600" orientation="portrait" paperSize="9" scale="73" r:id="rId1"/>
  <rowBreaks count="1" manualBreakCount="1">
    <brk id="4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Y76"/>
  <sheetViews>
    <sheetView zoomScalePageLayoutView="0" workbookViewId="0" topLeftCell="A61">
      <selection activeCell="E4" sqref="E4:E75"/>
    </sheetView>
  </sheetViews>
  <sheetFormatPr defaultColWidth="9.140625" defaultRowHeight="15"/>
  <cols>
    <col min="1" max="1" width="5.421875" style="0" customWidth="1"/>
    <col min="2" max="2" width="70.28125" style="0" customWidth="1"/>
    <col min="3" max="3" width="16.28125" style="0" customWidth="1"/>
    <col min="4" max="4" width="15.7109375" style="0" bestFit="1" customWidth="1"/>
    <col min="5" max="5" width="11.00390625" style="0" customWidth="1"/>
    <col min="6" max="6" width="15.7109375" style="0" bestFit="1" customWidth="1"/>
    <col min="7" max="7" width="11.00390625" style="0" customWidth="1"/>
    <col min="8" max="8" width="15.7109375" style="0" bestFit="1" customWidth="1"/>
    <col min="9" max="9" width="11.00390625" style="0" customWidth="1"/>
    <col min="10" max="10" width="15.7109375" style="0" bestFit="1" customWidth="1"/>
    <col min="11" max="11" width="11.00390625" style="0" customWidth="1"/>
    <col min="12" max="12" width="15.7109375" style="0" bestFit="1" customWidth="1"/>
    <col min="13" max="13" width="11.00390625" style="0" customWidth="1"/>
    <col min="14" max="14" width="15.7109375" style="0" bestFit="1" customWidth="1"/>
    <col min="15" max="15" width="11.00390625" style="0" customWidth="1"/>
    <col min="16" max="16" width="15.7109375" style="0" bestFit="1" customWidth="1"/>
    <col min="17" max="17" width="11.00390625" style="0" customWidth="1"/>
    <col min="18" max="18" width="15.7109375" style="0" bestFit="1" customWidth="1"/>
    <col min="19" max="19" width="11.00390625" style="0" customWidth="1"/>
    <col min="20" max="20" width="15.7109375" style="0" bestFit="1" customWidth="1"/>
    <col min="21" max="21" width="11.00390625" style="0" customWidth="1"/>
    <col min="22" max="22" width="15.7109375" style="0" bestFit="1" customWidth="1"/>
    <col min="23" max="23" width="11.00390625" style="0" customWidth="1"/>
    <col min="24" max="24" width="15.7109375" style="0" bestFit="1" customWidth="1"/>
    <col min="25" max="25" width="11.00390625" style="0" customWidth="1"/>
  </cols>
  <sheetData>
    <row r="2" spans="4:25" ht="18.75">
      <c r="D2" s="138" t="s">
        <v>152</v>
      </c>
      <c r="E2" s="138"/>
      <c r="F2" s="138" t="s">
        <v>153</v>
      </c>
      <c r="G2" s="138"/>
      <c r="H2" s="138" t="s">
        <v>154</v>
      </c>
      <c r="I2" s="138"/>
      <c r="J2" s="138" t="s">
        <v>155</v>
      </c>
      <c r="K2" s="138"/>
      <c r="L2" s="138" t="s">
        <v>156</v>
      </c>
      <c r="M2" s="138"/>
      <c r="N2" s="138" t="s">
        <v>157</v>
      </c>
      <c r="O2" s="138"/>
      <c r="P2" s="138" t="s">
        <v>158</v>
      </c>
      <c r="Q2" s="138"/>
      <c r="R2" s="138" t="s">
        <v>159</v>
      </c>
      <c r="S2" s="138"/>
      <c r="T2" s="138" t="s">
        <v>160</v>
      </c>
      <c r="U2" s="138"/>
      <c r="V2" s="138" t="s">
        <v>161</v>
      </c>
      <c r="W2" s="138"/>
      <c r="X2" s="138" t="s">
        <v>162</v>
      </c>
      <c r="Y2" s="138"/>
    </row>
    <row r="3" spans="1:25" ht="38.25">
      <c r="A3" s="9" t="s">
        <v>4</v>
      </c>
      <c r="B3" s="9" t="s">
        <v>106</v>
      </c>
      <c r="C3" s="9" t="s">
        <v>7</v>
      </c>
      <c r="D3" s="10" t="s">
        <v>6</v>
      </c>
      <c r="E3" s="10" t="s">
        <v>13</v>
      </c>
      <c r="F3" s="10" t="s">
        <v>6</v>
      </c>
      <c r="G3" s="10" t="s">
        <v>13</v>
      </c>
      <c r="H3" s="10" t="s">
        <v>6</v>
      </c>
      <c r="I3" s="10" t="s">
        <v>13</v>
      </c>
      <c r="J3" s="10" t="s">
        <v>6</v>
      </c>
      <c r="K3" s="10" t="s">
        <v>13</v>
      </c>
      <c r="L3" s="10" t="s">
        <v>6</v>
      </c>
      <c r="M3" s="10" t="s">
        <v>13</v>
      </c>
      <c r="N3" s="10" t="s">
        <v>6</v>
      </c>
      <c r="O3" s="10" t="s">
        <v>13</v>
      </c>
      <c r="P3" s="10" t="s">
        <v>6</v>
      </c>
      <c r="Q3" s="10" t="s">
        <v>13</v>
      </c>
      <c r="R3" s="10" t="s">
        <v>6</v>
      </c>
      <c r="S3" s="10" t="s">
        <v>13</v>
      </c>
      <c r="T3" s="10" t="s">
        <v>6</v>
      </c>
      <c r="U3" s="10" t="s">
        <v>13</v>
      </c>
      <c r="V3" s="10" t="s">
        <v>6</v>
      </c>
      <c r="W3" s="10" t="s">
        <v>13</v>
      </c>
      <c r="X3" s="10" t="s">
        <v>6</v>
      </c>
      <c r="Y3" s="10" t="s">
        <v>13</v>
      </c>
    </row>
    <row r="4" spans="1:25" ht="37.5">
      <c r="A4" s="47">
        <v>1</v>
      </c>
      <c r="B4" s="18" t="s">
        <v>8</v>
      </c>
      <c r="C4" s="47" t="s">
        <v>46</v>
      </c>
      <c r="D4" s="50"/>
      <c r="E4" s="49">
        <f>D4*5</f>
        <v>0</v>
      </c>
      <c r="F4" s="50"/>
      <c r="G4" s="49">
        <f>F4*5</f>
        <v>0</v>
      </c>
      <c r="H4" s="50"/>
      <c r="I4" s="49">
        <f>H4*5</f>
        <v>0</v>
      </c>
      <c r="J4" s="50"/>
      <c r="K4" s="49">
        <f>J4*5</f>
        <v>0</v>
      </c>
      <c r="L4" s="50"/>
      <c r="M4" s="49">
        <f>L4*5</f>
        <v>0</v>
      </c>
      <c r="N4" s="50"/>
      <c r="O4" s="49">
        <f>N4*5</f>
        <v>0</v>
      </c>
      <c r="P4" s="50"/>
      <c r="Q4" s="49">
        <f>P4*5</f>
        <v>0</v>
      </c>
      <c r="R4" s="50"/>
      <c r="S4" s="49">
        <f>R4*5</f>
        <v>0</v>
      </c>
      <c r="T4" s="50"/>
      <c r="U4" s="49">
        <f>T4*5</f>
        <v>0</v>
      </c>
      <c r="V4" s="50"/>
      <c r="W4" s="49">
        <f>V4*5</f>
        <v>0</v>
      </c>
      <c r="X4" s="50"/>
      <c r="Y4" s="49">
        <f>X4*5</f>
        <v>0</v>
      </c>
    </row>
    <row r="5" spans="1:25" ht="18.75">
      <c r="A5" s="102">
        <v>2</v>
      </c>
      <c r="B5" s="18" t="s">
        <v>64</v>
      </c>
      <c r="C5" s="102" t="s">
        <v>46</v>
      </c>
      <c r="D5" s="86"/>
      <c r="E5" s="91" t="e">
        <f>D5/D7*100</f>
        <v>#DIV/0!</v>
      </c>
      <c r="F5" s="86"/>
      <c r="G5" s="91" t="e">
        <f>F5/F7*100</f>
        <v>#DIV/0!</v>
      </c>
      <c r="H5" s="86"/>
      <c r="I5" s="91" t="e">
        <f>H5/H7*100</f>
        <v>#DIV/0!</v>
      </c>
      <c r="J5" s="86"/>
      <c r="K5" s="91" t="e">
        <f>J5/J7*100</f>
        <v>#DIV/0!</v>
      </c>
      <c r="L5" s="86"/>
      <c r="M5" s="91" t="e">
        <f>L5/L7*100</f>
        <v>#DIV/0!</v>
      </c>
      <c r="N5" s="86"/>
      <c r="O5" s="91" t="e">
        <f>N5/N7*100</f>
        <v>#DIV/0!</v>
      </c>
      <c r="P5" s="86"/>
      <c r="Q5" s="91" t="e">
        <f>P5/P7*100</f>
        <v>#DIV/0!</v>
      </c>
      <c r="R5" s="86"/>
      <c r="S5" s="91" t="e">
        <f>R5/R7*100</f>
        <v>#DIV/0!</v>
      </c>
      <c r="T5" s="86"/>
      <c r="U5" s="91" t="e">
        <f>T5/T7*100</f>
        <v>#DIV/0!</v>
      </c>
      <c r="V5" s="86"/>
      <c r="W5" s="91" t="e">
        <f>V5/V7*100</f>
        <v>#DIV/0!</v>
      </c>
      <c r="X5" s="86"/>
      <c r="Y5" s="91" t="e">
        <f>X5/X7*100</f>
        <v>#DIV/0!</v>
      </c>
    </row>
    <row r="6" spans="1:25" ht="18.75">
      <c r="A6" s="103"/>
      <c r="B6" s="47" t="s">
        <v>68</v>
      </c>
      <c r="C6" s="104"/>
      <c r="D6" s="88"/>
      <c r="E6" s="92"/>
      <c r="F6" s="88"/>
      <c r="G6" s="92"/>
      <c r="H6" s="88"/>
      <c r="I6" s="92"/>
      <c r="J6" s="88"/>
      <c r="K6" s="92"/>
      <c r="L6" s="88"/>
      <c r="M6" s="92"/>
      <c r="N6" s="88"/>
      <c r="O6" s="92"/>
      <c r="P6" s="88"/>
      <c r="Q6" s="92"/>
      <c r="R6" s="88"/>
      <c r="S6" s="92"/>
      <c r="T6" s="88"/>
      <c r="U6" s="92"/>
      <c r="V6" s="88"/>
      <c r="W6" s="92"/>
      <c r="X6" s="88"/>
      <c r="Y6" s="92"/>
    </row>
    <row r="7" spans="1:25" ht="18.75">
      <c r="A7" s="104"/>
      <c r="B7" s="47" t="s">
        <v>72</v>
      </c>
      <c r="C7" s="47" t="s">
        <v>9</v>
      </c>
      <c r="D7" s="50"/>
      <c r="E7" s="93"/>
      <c r="F7" s="50"/>
      <c r="G7" s="93"/>
      <c r="H7" s="50"/>
      <c r="I7" s="93"/>
      <c r="J7" s="50"/>
      <c r="K7" s="93"/>
      <c r="L7" s="50"/>
      <c r="M7" s="93"/>
      <c r="N7" s="50"/>
      <c r="O7" s="93"/>
      <c r="P7" s="50"/>
      <c r="Q7" s="93"/>
      <c r="R7" s="50"/>
      <c r="S7" s="93"/>
      <c r="T7" s="50"/>
      <c r="U7" s="93"/>
      <c r="V7" s="50"/>
      <c r="W7" s="93"/>
      <c r="X7" s="50"/>
      <c r="Y7" s="93"/>
    </row>
    <row r="8" spans="1:25" ht="18.75">
      <c r="A8" s="102">
        <v>3</v>
      </c>
      <c r="B8" s="18" t="s">
        <v>67</v>
      </c>
      <c r="C8" s="102" t="s">
        <v>10</v>
      </c>
      <c r="D8" s="86"/>
      <c r="E8" s="94">
        <f>_xlfn.IFERROR(D8/D10/10,0)</f>
        <v>0</v>
      </c>
      <c r="F8" s="86"/>
      <c r="G8" s="94">
        <f>_xlfn.IFERROR(F8/F10/10,0)</f>
        <v>0</v>
      </c>
      <c r="H8" s="86"/>
      <c r="I8" s="94">
        <f>_xlfn.IFERROR(H8/H10/10,0)</f>
        <v>0</v>
      </c>
      <c r="J8" s="86"/>
      <c r="K8" s="94">
        <f>_xlfn.IFERROR(J8/J10/10,0)</f>
        <v>0</v>
      </c>
      <c r="L8" s="86"/>
      <c r="M8" s="94">
        <f>_xlfn.IFERROR(L8/L10/10,0)</f>
        <v>0</v>
      </c>
      <c r="N8" s="86"/>
      <c r="O8" s="94">
        <f>_xlfn.IFERROR(N8/N10/10,0)</f>
        <v>0</v>
      </c>
      <c r="P8" s="86"/>
      <c r="Q8" s="94">
        <f>_xlfn.IFERROR(P8/P10/10,0)</f>
        <v>0</v>
      </c>
      <c r="R8" s="86"/>
      <c r="S8" s="94">
        <f>_xlfn.IFERROR(R8/R10/10,0)</f>
        <v>0</v>
      </c>
      <c r="T8" s="86"/>
      <c r="U8" s="94">
        <f>_xlfn.IFERROR(T8/T10/10,0)</f>
        <v>0</v>
      </c>
      <c r="V8" s="86"/>
      <c r="W8" s="94">
        <f>_xlfn.IFERROR(V8/V10/10,0)</f>
        <v>0</v>
      </c>
      <c r="X8" s="86"/>
      <c r="Y8" s="94">
        <f>_xlfn.IFERROR(X8/X10/10,0)</f>
        <v>0</v>
      </c>
    </row>
    <row r="9" spans="1:25" ht="18.75">
      <c r="A9" s="103"/>
      <c r="B9" s="51" t="s">
        <v>69</v>
      </c>
      <c r="C9" s="104"/>
      <c r="D9" s="88"/>
      <c r="E9" s="95"/>
      <c r="F9" s="88"/>
      <c r="G9" s="95"/>
      <c r="H9" s="88"/>
      <c r="I9" s="95"/>
      <c r="J9" s="88"/>
      <c r="K9" s="95"/>
      <c r="L9" s="88"/>
      <c r="M9" s="95"/>
      <c r="N9" s="88"/>
      <c r="O9" s="95"/>
      <c r="P9" s="88"/>
      <c r="Q9" s="95"/>
      <c r="R9" s="88"/>
      <c r="S9" s="95"/>
      <c r="T9" s="88"/>
      <c r="U9" s="95"/>
      <c r="V9" s="88"/>
      <c r="W9" s="95"/>
      <c r="X9" s="88"/>
      <c r="Y9" s="95"/>
    </row>
    <row r="10" spans="1:25" ht="18.75">
      <c r="A10" s="104"/>
      <c r="B10" s="51" t="s">
        <v>70</v>
      </c>
      <c r="C10" s="47" t="s">
        <v>46</v>
      </c>
      <c r="D10" s="50"/>
      <c r="E10" s="96"/>
      <c r="F10" s="50"/>
      <c r="G10" s="96"/>
      <c r="H10" s="50"/>
      <c r="I10" s="96"/>
      <c r="J10" s="50"/>
      <c r="K10" s="96"/>
      <c r="L10" s="50"/>
      <c r="M10" s="96"/>
      <c r="N10" s="50"/>
      <c r="O10" s="96"/>
      <c r="P10" s="50"/>
      <c r="Q10" s="96"/>
      <c r="R10" s="50"/>
      <c r="S10" s="96"/>
      <c r="T10" s="50"/>
      <c r="U10" s="96"/>
      <c r="V10" s="50"/>
      <c r="W10" s="96"/>
      <c r="X10" s="50"/>
      <c r="Y10" s="96"/>
    </row>
    <row r="11" spans="1:25" ht="18.75">
      <c r="A11" s="102">
        <v>4</v>
      </c>
      <c r="B11" s="18" t="s">
        <v>63</v>
      </c>
      <c r="C11" s="102" t="s">
        <v>46</v>
      </c>
      <c r="D11" s="86"/>
      <c r="E11" s="91" t="e">
        <f>D11/D13</f>
        <v>#DIV/0!</v>
      </c>
      <c r="F11" s="86"/>
      <c r="G11" s="91" t="e">
        <f>F11/F13</f>
        <v>#DIV/0!</v>
      </c>
      <c r="H11" s="86"/>
      <c r="I11" s="91" t="e">
        <f>H11/H13</f>
        <v>#DIV/0!</v>
      </c>
      <c r="J11" s="86"/>
      <c r="K11" s="91" t="e">
        <f>J11/J13</f>
        <v>#DIV/0!</v>
      </c>
      <c r="L11" s="86"/>
      <c r="M11" s="91" t="e">
        <f>L11/L13</f>
        <v>#DIV/0!</v>
      </c>
      <c r="N11" s="86"/>
      <c r="O11" s="91" t="e">
        <f>N11/N13</f>
        <v>#DIV/0!</v>
      </c>
      <c r="P11" s="86"/>
      <c r="Q11" s="91" t="e">
        <f>P11/P13</f>
        <v>#DIV/0!</v>
      </c>
      <c r="R11" s="86"/>
      <c r="S11" s="91" t="e">
        <f>R11/R13</f>
        <v>#DIV/0!</v>
      </c>
      <c r="T11" s="86"/>
      <c r="U11" s="91" t="e">
        <f>T11/T13</f>
        <v>#DIV/0!</v>
      </c>
      <c r="V11" s="86"/>
      <c r="W11" s="91" t="e">
        <f>V11/V13</f>
        <v>#DIV/0!</v>
      </c>
      <c r="X11" s="86"/>
      <c r="Y11" s="91" t="e">
        <f>X11/X13</f>
        <v>#DIV/0!</v>
      </c>
    </row>
    <row r="12" spans="1:25" ht="18.75">
      <c r="A12" s="103"/>
      <c r="B12" s="47" t="s">
        <v>71</v>
      </c>
      <c r="C12" s="104"/>
      <c r="D12" s="88"/>
      <c r="E12" s="92"/>
      <c r="F12" s="88"/>
      <c r="G12" s="92"/>
      <c r="H12" s="88"/>
      <c r="I12" s="92"/>
      <c r="J12" s="88"/>
      <c r="K12" s="92"/>
      <c r="L12" s="88"/>
      <c r="M12" s="92"/>
      <c r="N12" s="88"/>
      <c r="O12" s="92"/>
      <c r="P12" s="88"/>
      <c r="Q12" s="92"/>
      <c r="R12" s="88"/>
      <c r="S12" s="92"/>
      <c r="T12" s="88"/>
      <c r="U12" s="92"/>
      <c r="V12" s="88"/>
      <c r="W12" s="92"/>
      <c r="X12" s="88"/>
      <c r="Y12" s="92"/>
    </row>
    <row r="13" spans="1:25" ht="18.75">
      <c r="A13" s="104"/>
      <c r="B13" s="47" t="s">
        <v>72</v>
      </c>
      <c r="C13" s="47" t="s">
        <v>9</v>
      </c>
      <c r="D13" s="50"/>
      <c r="E13" s="93"/>
      <c r="F13" s="50"/>
      <c r="G13" s="93"/>
      <c r="H13" s="50"/>
      <c r="I13" s="93"/>
      <c r="J13" s="50"/>
      <c r="K13" s="93"/>
      <c r="L13" s="50"/>
      <c r="M13" s="93"/>
      <c r="N13" s="50"/>
      <c r="O13" s="93"/>
      <c r="P13" s="50"/>
      <c r="Q13" s="93"/>
      <c r="R13" s="50"/>
      <c r="S13" s="93"/>
      <c r="T13" s="50"/>
      <c r="U13" s="93"/>
      <c r="V13" s="50"/>
      <c r="W13" s="93"/>
      <c r="X13" s="50"/>
      <c r="Y13" s="93"/>
    </row>
    <row r="14" spans="1:25" ht="18.75">
      <c r="A14" s="102">
        <v>5</v>
      </c>
      <c r="B14" s="18" t="s">
        <v>57</v>
      </c>
      <c r="C14" s="102" t="s">
        <v>46</v>
      </c>
      <c r="D14" s="86"/>
      <c r="E14" s="94">
        <f>_xlfn.IFERROR(D14/D16,D14*10)</f>
        <v>0</v>
      </c>
      <c r="F14" s="86"/>
      <c r="G14" s="94">
        <f>_xlfn.IFERROR(F14/F16,F14*10)</f>
        <v>0</v>
      </c>
      <c r="H14" s="86"/>
      <c r="I14" s="94">
        <f>_xlfn.IFERROR(H14/H16,H14*10)</f>
        <v>0</v>
      </c>
      <c r="J14" s="86"/>
      <c r="K14" s="94">
        <f>_xlfn.IFERROR(J14/J16,J14*10)</f>
        <v>0</v>
      </c>
      <c r="L14" s="86"/>
      <c r="M14" s="94">
        <f>_xlfn.IFERROR(L14/L16,L14*10)</f>
        <v>0</v>
      </c>
      <c r="N14" s="86"/>
      <c r="O14" s="94">
        <f>_xlfn.IFERROR(N14/N16,N14*10)</f>
        <v>0</v>
      </c>
      <c r="P14" s="86"/>
      <c r="Q14" s="94">
        <f>_xlfn.IFERROR(P14/P16,P14*10)</f>
        <v>0</v>
      </c>
      <c r="R14" s="86"/>
      <c r="S14" s="94">
        <f>_xlfn.IFERROR(R14/R16,R14*10)</f>
        <v>0</v>
      </c>
      <c r="T14" s="86"/>
      <c r="U14" s="94">
        <f>_xlfn.IFERROR(T14/T16,T14*10)</f>
        <v>0</v>
      </c>
      <c r="V14" s="86"/>
      <c r="W14" s="94">
        <f>_xlfn.IFERROR(V14/V16,V14*10)</f>
        <v>0</v>
      </c>
      <c r="X14" s="86"/>
      <c r="Y14" s="94">
        <f>_xlfn.IFERROR(X14/X16,X14*10)</f>
        <v>0</v>
      </c>
    </row>
    <row r="15" spans="1:25" ht="18.75">
      <c r="A15" s="103"/>
      <c r="B15" s="47" t="s">
        <v>74</v>
      </c>
      <c r="C15" s="104"/>
      <c r="D15" s="88"/>
      <c r="E15" s="95"/>
      <c r="F15" s="88"/>
      <c r="G15" s="95"/>
      <c r="H15" s="88"/>
      <c r="I15" s="95"/>
      <c r="J15" s="88"/>
      <c r="K15" s="95"/>
      <c r="L15" s="88"/>
      <c r="M15" s="95"/>
      <c r="N15" s="88"/>
      <c r="O15" s="95"/>
      <c r="P15" s="88"/>
      <c r="Q15" s="95"/>
      <c r="R15" s="88"/>
      <c r="S15" s="95"/>
      <c r="T15" s="88"/>
      <c r="U15" s="95"/>
      <c r="V15" s="88"/>
      <c r="W15" s="95"/>
      <c r="X15" s="88"/>
      <c r="Y15" s="95"/>
    </row>
    <row r="16" spans="1:25" ht="18.75">
      <c r="A16" s="104"/>
      <c r="B16" s="47" t="s">
        <v>73</v>
      </c>
      <c r="C16" s="47" t="s">
        <v>46</v>
      </c>
      <c r="D16" s="50"/>
      <c r="E16" s="96"/>
      <c r="F16" s="50"/>
      <c r="G16" s="96"/>
      <c r="H16" s="50"/>
      <c r="I16" s="96"/>
      <c r="J16" s="50"/>
      <c r="K16" s="96"/>
      <c r="L16" s="50"/>
      <c r="M16" s="96"/>
      <c r="N16" s="50"/>
      <c r="O16" s="96"/>
      <c r="P16" s="50"/>
      <c r="Q16" s="96"/>
      <c r="R16" s="50"/>
      <c r="S16" s="96"/>
      <c r="T16" s="50"/>
      <c r="U16" s="96"/>
      <c r="V16" s="50"/>
      <c r="W16" s="96"/>
      <c r="X16" s="50"/>
      <c r="Y16" s="96"/>
    </row>
    <row r="17" spans="1:25" ht="18.75">
      <c r="A17" s="102">
        <v>6</v>
      </c>
      <c r="B17" s="17" t="s">
        <v>111</v>
      </c>
      <c r="C17" s="102" t="s">
        <v>46</v>
      </c>
      <c r="D17" s="86"/>
      <c r="E17" s="94">
        <f>_xlfn.IFERROR(D17/D19,100)</f>
        <v>100</v>
      </c>
      <c r="F17" s="86"/>
      <c r="G17" s="94">
        <f>_xlfn.IFERROR(F17/F19,100)</f>
        <v>100</v>
      </c>
      <c r="H17" s="86"/>
      <c r="I17" s="94">
        <f>_xlfn.IFERROR(H17/H19,100)</f>
        <v>100</v>
      </c>
      <c r="J17" s="86"/>
      <c r="K17" s="94">
        <f>_xlfn.IFERROR(J17/J19,100)</f>
        <v>100</v>
      </c>
      <c r="L17" s="86"/>
      <c r="M17" s="94">
        <f>_xlfn.IFERROR(L17/L19,100)</f>
        <v>100</v>
      </c>
      <c r="N17" s="86"/>
      <c r="O17" s="94">
        <f>_xlfn.IFERROR(N17/N19,100)</f>
        <v>100</v>
      </c>
      <c r="P17" s="86"/>
      <c r="Q17" s="94">
        <f>_xlfn.IFERROR(P17/P19,100)</f>
        <v>100</v>
      </c>
      <c r="R17" s="86"/>
      <c r="S17" s="94">
        <f>_xlfn.IFERROR(R17/R19,100)</f>
        <v>100</v>
      </c>
      <c r="T17" s="86"/>
      <c r="U17" s="94">
        <f>_xlfn.IFERROR(T17/T19,100)</f>
        <v>100</v>
      </c>
      <c r="V17" s="86"/>
      <c r="W17" s="94">
        <f>_xlfn.IFERROR(V17/V19,100)</f>
        <v>100</v>
      </c>
      <c r="X17" s="86"/>
      <c r="Y17" s="94">
        <f>_xlfn.IFERROR(X17/X19,100)</f>
        <v>100</v>
      </c>
    </row>
    <row r="18" spans="1:25" ht="56.25">
      <c r="A18" s="103"/>
      <c r="B18" s="47" t="s">
        <v>76</v>
      </c>
      <c r="C18" s="104"/>
      <c r="D18" s="88"/>
      <c r="E18" s="95"/>
      <c r="F18" s="88"/>
      <c r="G18" s="95"/>
      <c r="H18" s="88"/>
      <c r="I18" s="95"/>
      <c r="J18" s="88"/>
      <c r="K18" s="95"/>
      <c r="L18" s="88"/>
      <c r="M18" s="95"/>
      <c r="N18" s="88"/>
      <c r="O18" s="95"/>
      <c r="P18" s="88"/>
      <c r="Q18" s="95"/>
      <c r="R18" s="88"/>
      <c r="S18" s="95"/>
      <c r="T18" s="88"/>
      <c r="U18" s="95"/>
      <c r="V18" s="88"/>
      <c r="W18" s="95"/>
      <c r="X18" s="88"/>
      <c r="Y18" s="95"/>
    </row>
    <row r="19" spans="1:25" ht="37.5">
      <c r="A19" s="104"/>
      <c r="B19" s="47" t="s">
        <v>75</v>
      </c>
      <c r="C19" s="47" t="s">
        <v>46</v>
      </c>
      <c r="D19" s="50"/>
      <c r="E19" s="96"/>
      <c r="F19" s="50"/>
      <c r="G19" s="96"/>
      <c r="H19" s="50"/>
      <c r="I19" s="96"/>
      <c r="J19" s="50"/>
      <c r="K19" s="96"/>
      <c r="L19" s="50"/>
      <c r="M19" s="96"/>
      <c r="N19" s="50"/>
      <c r="O19" s="96"/>
      <c r="P19" s="50"/>
      <c r="Q19" s="96"/>
      <c r="R19" s="50"/>
      <c r="S19" s="96"/>
      <c r="T19" s="50"/>
      <c r="U19" s="96"/>
      <c r="V19" s="50"/>
      <c r="W19" s="96"/>
      <c r="X19" s="50"/>
      <c r="Y19" s="96"/>
    </row>
    <row r="20" spans="1:25" ht="18.75">
      <c r="A20" s="101">
        <v>7</v>
      </c>
      <c r="B20" s="15" t="s">
        <v>61</v>
      </c>
      <c r="C20" s="102" t="s">
        <v>46</v>
      </c>
      <c r="D20" s="86"/>
      <c r="E20" s="91">
        <f>(D20-D23)*2</f>
        <v>0</v>
      </c>
      <c r="F20" s="86"/>
      <c r="G20" s="91">
        <f>(F20-F23)*2</f>
        <v>0</v>
      </c>
      <c r="H20" s="86"/>
      <c r="I20" s="91">
        <f>(H20-H23)*2</f>
        <v>0</v>
      </c>
      <c r="J20" s="86"/>
      <c r="K20" s="91">
        <f>(J20-J23)*2</f>
        <v>0</v>
      </c>
      <c r="L20" s="86"/>
      <c r="M20" s="91">
        <f>(L20-L23)*2</f>
        <v>0</v>
      </c>
      <c r="N20" s="86"/>
      <c r="O20" s="91">
        <f>(N20-N23)*2</f>
        <v>0</v>
      </c>
      <c r="P20" s="86"/>
      <c r="Q20" s="91">
        <f>(P20-P23)*2</f>
        <v>0</v>
      </c>
      <c r="R20" s="86"/>
      <c r="S20" s="91">
        <f>(R20-R23)*2</f>
        <v>0</v>
      </c>
      <c r="T20" s="86"/>
      <c r="U20" s="91">
        <f>(T20-T23)*2</f>
        <v>0</v>
      </c>
      <c r="V20" s="86"/>
      <c r="W20" s="91">
        <f>(V20-V23)*2</f>
        <v>0</v>
      </c>
      <c r="X20" s="86"/>
      <c r="Y20" s="91">
        <f>(X20-X23)*2</f>
        <v>0</v>
      </c>
    </row>
    <row r="21" spans="1:25" ht="19.5">
      <c r="A21" s="101"/>
      <c r="B21" s="19" t="s">
        <v>77</v>
      </c>
      <c r="C21" s="103"/>
      <c r="D21" s="87"/>
      <c r="E21" s="92"/>
      <c r="F21" s="87"/>
      <c r="G21" s="92"/>
      <c r="H21" s="87"/>
      <c r="I21" s="92"/>
      <c r="J21" s="87"/>
      <c r="K21" s="92"/>
      <c r="L21" s="87"/>
      <c r="M21" s="92"/>
      <c r="N21" s="87"/>
      <c r="O21" s="92"/>
      <c r="P21" s="87"/>
      <c r="Q21" s="92"/>
      <c r="R21" s="87"/>
      <c r="S21" s="92"/>
      <c r="T21" s="87"/>
      <c r="U21" s="92"/>
      <c r="V21" s="87"/>
      <c r="W21" s="92"/>
      <c r="X21" s="87"/>
      <c r="Y21" s="92"/>
    </row>
    <row r="22" spans="1:25" ht="37.5">
      <c r="A22" s="101"/>
      <c r="B22" s="47" t="s">
        <v>79</v>
      </c>
      <c r="C22" s="104"/>
      <c r="D22" s="88"/>
      <c r="E22" s="92"/>
      <c r="F22" s="88"/>
      <c r="G22" s="92"/>
      <c r="H22" s="88"/>
      <c r="I22" s="92"/>
      <c r="J22" s="88"/>
      <c r="K22" s="92"/>
      <c r="L22" s="88"/>
      <c r="M22" s="92"/>
      <c r="N22" s="88"/>
      <c r="O22" s="92"/>
      <c r="P22" s="88"/>
      <c r="Q22" s="92"/>
      <c r="R22" s="88"/>
      <c r="S22" s="92"/>
      <c r="T22" s="88"/>
      <c r="U22" s="92"/>
      <c r="V22" s="88"/>
      <c r="W22" s="92"/>
      <c r="X22" s="88"/>
      <c r="Y22" s="92"/>
    </row>
    <row r="23" spans="1:25" ht="37.5">
      <c r="A23" s="101"/>
      <c r="B23" s="47" t="s">
        <v>78</v>
      </c>
      <c r="C23" s="52" t="s">
        <v>46</v>
      </c>
      <c r="D23" s="50"/>
      <c r="E23" s="93"/>
      <c r="F23" s="50"/>
      <c r="G23" s="93"/>
      <c r="H23" s="50"/>
      <c r="I23" s="93"/>
      <c r="J23" s="50"/>
      <c r="K23" s="93"/>
      <c r="L23" s="50"/>
      <c r="M23" s="93"/>
      <c r="N23" s="50"/>
      <c r="O23" s="93"/>
      <c r="P23" s="50"/>
      <c r="Q23" s="93"/>
      <c r="R23" s="50"/>
      <c r="S23" s="93"/>
      <c r="T23" s="50"/>
      <c r="U23" s="93"/>
      <c r="V23" s="50"/>
      <c r="W23" s="93"/>
      <c r="X23" s="50"/>
      <c r="Y23" s="93"/>
    </row>
    <row r="24" spans="1:25" ht="19.5">
      <c r="A24" s="101"/>
      <c r="B24" s="19" t="s">
        <v>80</v>
      </c>
      <c r="C24" s="52"/>
      <c r="D24" s="50"/>
      <c r="E24" s="48"/>
      <c r="F24" s="50"/>
      <c r="G24" s="48"/>
      <c r="H24" s="50"/>
      <c r="I24" s="48"/>
      <c r="J24" s="50"/>
      <c r="K24" s="48"/>
      <c r="L24" s="50"/>
      <c r="M24" s="48"/>
      <c r="N24" s="50"/>
      <c r="O24" s="48"/>
      <c r="P24" s="50"/>
      <c r="Q24" s="48"/>
      <c r="R24" s="50"/>
      <c r="S24" s="48"/>
      <c r="T24" s="50"/>
      <c r="U24" s="48"/>
      <c r="V24" s="50"/>
      <c r="W24" s="48"/>
      <c r="X24" s="50"/>
      <c r="Y24" s="48"/>
    </row>
    <row r="25" spans="1:25" ht="37.5">
      <c r="A25" s="101"/>
      <c r="B25" s="47" t="s">
        <v>81</v>
      </c>
      <c r="C25" s="47" t="s">
        <v>20</v>
      </c>
      <c r="D25" s="50"/>
      <c r="E25" s="49">
        <f>IF(D25="да",0,2)</f>
        <v>2</v>
      </c>
      <c r="F25" s="50"/>
      <c r="G25" s="49">
        <f>IF(F25="да",0,2)</f>
        <v>2</v>
      </c>
      <c r="H25" s="50"/>
      <c r="I25" s="49">
        <f>IF(H25="да",0,2)</f>
        <v>2</v>
      </c>
      <c r="J25" s="50"/>
      <c r="K25" s="49">
        <f>IF(J25="да",0,2)</f>
        <v>2</v>
      </c>
      <c r="L25" s="50"/>
      <c r="M25" s="49">
        <f>IF(L25="да",0,2)</f>
        <v>2</v>
      </c>
      <c r="N25" s="50"/>
      <c r="O25" s="49">
        <f>IF(N25="да",0,2)</f>
        <v>2</v>
      </c>
      <c r="P25" s="50"/>
      <c r="Q25" s="49">
        <f>IF(P25="да",0,2)</f>
        <v>2</v>
      </c>
      <c r="R25" s="50"/>
      <c r="S25" s="49">
        <f>IF(R25="да",0,2)</f>
        <v>2</v>
      </c>
      <c r="T25" s="50"/>
      <c r="U25" s="49">
        <f>IF(T25="да",0,2)</f>
        <v>2</v>
      </c>
      <c r="V25" s="50"/>
      <c r="W25" s="49">
        <f>IF(V25="да",0,2)</f>
        <v>2</v>
      </c>
      <c r="X25" s="50"/>
      <c r="Y25" s="49">
        <f>IF(X25="да",0,2)</f>
        <v>2</v>
      </c>
    </row>
    <row r="26" spans="1:25" ht="37.5">
      <c r="A26" s="101">
        <v>8</v>
      </c>
      <c r="B26" s="15" t="s">
        <v>60</v>
      </c>
      <c r="C26" s="101" t="s">
        <v>46</v>
      </c>
      <c r="D26" s="97"/>
      <c r="E26" s="91">
        <f>(D26-D29)*2</f>
        <v>0</v>
      </c>
      <c r="F26" s="97"/>
      <c r="G26" s="91">
        <f>(F26-F29)*2</f>
        <v>0</v>
      </c>
      <c r="H26" s="97"/>
      <c r="I26" s="91">
        <f>(H26-H29)*2</f>
        <v>0</v>
      </c>
      <c r="J26" s="97"/>
      <c r="K26" s="91">
        <f>(J26-J29)*2</f>
        <v>0</v>
      </c>
      <c r="L26" s="97"/>
      <c r="M26" s="91">
        <f>(L26-L29)*2</f>
        <v>0</v>
      </c>
      <c r="N26" s="97"/>
      <c r="O26" s="91">
        <f>(N26-N29)*2</f>
        <v>0</v>
      </c>
      <c r="P26" s="97"/>
      <c r="Q26" s="91">
        <f>(P26-P29)*2</f>
        <v>0</v>
      </c>
      <c r="R26" s="97"/>
      <c r="S26" s="91">
        <f>(R26-R29)*2</f>
        <v>0</v>
      </c>
      <c r="T26" s="97"/>
      <c r="U26" s="91">
        <f>(T26-T29)*2</f>
        <v>0</v>
      </c>
      <c r="V26" s="97"/>
      <c r="W26" s="91">
        <f>(V26-V29)*2</f>
        <v>0</v>
      </c>
      <c r="X26" s="97"/>
      <c r="Y26" s="91">
        <f>(X26-X29)*2</f>
        <v>0</v>
      </c>
    </row>
    <row r="27" spans="1:25" ht="19.5">
      <c r="A27" s="101"/>
      <c r="B27" s="20" t="s">
        <v>77</v>
      </c>
      <c r="C27" s="101"/>
      <c r="D27" s="98"/>
      <c r="E27" s="92"/>
      <c r="F27" s="98"/>
      <c r="G27" s="92"/>
      <c r="H27" s="98"/>
      <c r="I27" s="92"/>
      <c r="J27" s="98"/>
      <c r="K27" s="92"/>
      <c r="L27" s="98"/>
      <c r="M27" s="92"/>
      <c r="N27" s="98"/>
      <c r="O27" s="92"/>
      <c r="P27" s="98"/>
      <c r="Q27" s="92"/>
      <c r="R27" s="98"/>
      <c r="S27" s="92"/>
      <c r="T27" s="98"/>
      <c r="U27" s="92"/>
      <c r="V27" s="98"/>
      <c r="W27" s="92"/>
      <c r="X27" s="98"/>
      <c r="Y27" s="92"/>
    </row>
    <row r="28" spans="1:25" ht="18.75">
      <c r="A28" s="101"/>
      <c r="B28" s="47" t="s">
        <v>83</v>
      </c>
      <c r="C28" s="101"/>
      <c r="D28" s="99"/>
      <c r="E28" s="92"/>
      <c r="F28" s="99"/>
      <c r="G28" s="92"/>
      <c r="H28" s="99"/>
      <c r="I28" s="92"/>
      <c r="J28" s="99"/>
      <c r="K28" s="92"/>
      <c r="L28" s="99"/>
      <c r="M28" s="92"/>
      <c r="N28" s="99"/>
      <c r="O28" s="92"/>
      <c r="P28" s="99"/>
      <c r="Q28" s="92"/>
      <c r="R28" s="99"/>
      <c r="S28" s="92"/>
      <c r="T28" s="99"/>
      <c r="U28" s="92"/>
      <c r="V28" s="99"/>
      <c r="W28" s="92"/>
      <c r="X28" s="99"/>
      <c r="Y28" s="92"/>
    </row>
    <row r="29" spans="1:25" ht="18.75">
      <c r="A29" s="101"/>
      <c r="B29" s="47" t="s">
        <v>82</v>
      </c>
      <c r="C29" s="52" t="s">
        <v>9</v>
      </c>
      <c r="D29" s="29"/>
      <c r="E29" s="93"/>
      <c r="F29" s="29"/>
      <c r="G29" s="93"/>
      <c r="H29" s="29"/>
      <c r="I29" s="93"/>
      <c r="J29" s="29"/>
      <c r="K29" s="93"/>
      <c r="L29" s="29"/>
      <c r="M29" s="93"/>
      <c r="N29" s="29"/>
      <c r="O29" s="93"/>
      <c r="P29" s="29"/>
      <c r="Q29" s="93"/>
      <c r="R29" s="29"/>
      <c r="S29" s="93"/>
      <c r="T29" s="29"/>
      <c r="U29" s="93"/>
      <c r="V29" s="29"/>
      <c r="W29" s="93"/>
      <c r="X29" s="29"/>
      <c r="Y29" s="93"/>
    </row>
    <row r="30" spans="1:25" ht="19.5">
      <c r="A30" s="101"/>
      <c r="B30" s="19" t="s">
        <v>80</v>
      </c>
      <c r="C30" s="52"/>
      <c r="D30" s="29"/>
      <c r="E30" s="49"/>
      <c r="F30" s="29"/>
      <c r="G30" s="49"/>
      <c r="H30" s="29"/>
      <c r="I30" s="49"/>
      <c r="J30" s="29"/>
      <c r="K30" s="49"/>
      <c r="L30" s="29"/>
      <c r="M30" s="49"/>
      <c r="N30" s="29"/>
      <c r="O30" s="49"/>
      <c r="P30" s="29"/>
      <c r="Q30" s="49"/>
      <c r="R30" s="29"/>
      <c r="S30" s="49"/>
      <c r="T30" s="29"/>
      <c r="U30" s="49"/>
      <c r="V30" s="29"/>
      <c r="W30" s="49"/>
      <c r="X30" s="29"/>
      <c r="Y30" s="49"/>
    </row>
    <row r="31" spans="1:25" ht="18.75">
      <c r="A31" s="101"/>
      <c r="B31" s="14" t="s">
        <v>84</v>
      </c>
      <c r="C31" s="47" t="s">
        <v>27</v>
      </c>
      <c r="D31" s="50"/>
      <c r="E31" s="49">
        <f>IF(D31="да",0,2)</f>
        <v>2</v>
      </c>
      <c r="F31" s="50"/>
      <c r="G31" s="49">
        <f>IF(F31="да",0,2)</f>
        <v>2</v>
      </c>
      <c r="H31" s="50"/>
      <c r="I31" s="49">
        <f>IF(H31="да",0,2)</f>
        <v>2</v>
      </c>
      <c r="J31" s="50"/>
      <c r="K31" s="49">
        <f>IF(J31="да",0,2)</f>
        <v>2</v>
      </c>
      <c r="L31" s="50"/>
      <c r="M31" s="49">
        <f>IF(L31="да",0,2)</f>
        <v>2</v>
      </c>
      <c r="N31" s="50"/>
      <c r="O31" s="49">
        <f>IF(N31="да",0,2)</f>
        <v>2</v>
      </c>
      <c r="P31" s="50"/>
      <c r="Q31" s="49">
        <f>IF(P31="да",0,2)</f>
        <v>2</v>
      </c>
      <c r="R31" s="50"/>
      <c r="S31" s="49">
        <f>IF(R31="да",0,2)</f>
        <v>2</v>
      </c>
      <c r="T31" s="50"/>
      <c r="U31" s="49">
        <f>IF(T31="да",0,2)</f>
        <v>2</v>
      </c>
      <c r="V31" s="50"/>
      <c r="W31" s="49">
        <f>IF(V31="да",0,2)</f>
        <v>2</v>
      </c>
      <c r="X31" s="50"/>
      <c r="Y31" s="49">
        <f>IF(X31="да",0,2)</f>
        <v>2</v>
      </c>
    </row>
    <row r="32" spans="1:25" ht="18.75">
      <c r="A32" s="101">
        <v>9</v>
      </c>
      <c r="B32" s="15" t="s">
        <v>28</v>
      </c>
      <c r="C32" s="102" t="s">
        <v>46</v>
      </c>
      <c r="D32" s="86"/>
      <c r="E32" s="91">
        <f>(D32-D35)/1000</f>
        <v>0</v>
      </c>
      <c r="F32" s="86"/>
      <c r="G32" s="91">
        <f>(F32-F35)/1000</f>
        <v>0</v>
      </c>
      <c r="H32" s="86"/>
      <c r="I32" s="91">
        <f>(H32-H35)/1000</f>
        <v>0</v>
      </c>
      <c r="J32" s="86"/>
      <c r="K32" s="91">
        <f>(J32-J35)/1000</f>
        <v>0</v>
      </c>
      <c r="L32" s="86"/>
      <c r="M32" s="91">
        <f>(L32-L35)/1000</f>
        <v>0</v>
      </c>
      <c r="N32" s="86"/>
      <c r="O32" s="91">
        <f>(N32-N35)/1000</f>
        <v>0</v>
      </c>
      <c r="P32" s="86"/>
      <c r="Q32" s="91">
        <f>(P32-P35)/1000</f>
        <v>0</v>
      </c>
      <c r="R32" s="86"/>
      <c r="S32" s="91">
        <f>(R32-R35)/1000</f>
        <v>0</v>
      </c>
      <c r="T32" s="86"/>
      <c r="U32" s="91">
        <f>(T32-T35)/1000</f>
        <v>0</v>
      </c>
      <c r="V32" s="86"/>
      <c r="W32" s="91">
        <f>(V32-V35)/1000</f>
        <v>0</v>
      </c>
      <c r="X32" s="86"/>
      <c r="Y32" s="91">
        <f>(X32-X35)/1000</f>
        <v>0</v>
      </c>
    </row>
    <row r="33" spans="1:25" ht="19.5">
      <c r="A33" s="101"/>
      <c r="B33" s="20" t="s">
        <v>77</v>
      </c>
      <c r="C33" s="103"/>
      <c r="D33" s="87"/>
      <c r="E33" s="92"/>
      <c r="F33" s="87"/>
      <c r="G33" s="92"/>
      <c r="H33" s="87"/>
      <c r="I33" s="92"/>
      <c r="J33" s="87"/>
      <c r="K33" s="92"/>
      <c r="L33" s="87"/>
      <c r="M33" s="92"/>
      <c r="N33" s="87"/>
      <c r="O33" s="92"/>
      <c r="P33" s="87"/>
      <c r="Q33" s="92"/>
      <c r="R33" s="87"/>
      <c r="S33" s="92"/>
      <c r="T33" s="87"/>
      <c r="U33" s="92"/>
      <c r="V33" s="87"/>
      <c r="W33" s="92"/>
      <c r="X33" s="87"/>
      <c r="Y33" s="92"/>
    </row>
    <row r="34" spans="1:25" ht="18.75">
      <c r="A34" s="101"/>
      <c r="B34" s="47" t="s">
        <v>83</v>
      </c>
      <c r="C34" s="104"/>
      <c r="D34" s="88"/>
      <c r="E34" s="92"/>
      <c r="F34" s="88"/>
      <c r="G34" s="92"/>
      <c r="H34" s="88"/>
      <c r="I34" s="92"/>
      <c r="J34" s="88"/>
      <c r="K34" s="92"/>
      <c r="L34" s="88"/>
      <c r="M34" s="92"/>
      <c r="N34" s="88"/>
      <c r="O34" s="92"/>
      <c r="P34" s="88"/>
      <c r="Q34" s="92"/>
      <c r="R34" s="88"/>
      <c r="S34" s="92"/>
      <c r="T34" s="88"/>
      <c r="U34" s="92"/>
      <c r="V34" s="88"/>
      <c r="W34" s="92"/>
      <c r="X34" s="88"/>
      <c r="Y34" s="92"/>
    </row>
    <row r="35" spans="1:25" ht="18.75">
      <c r="A35" s="101"/>
      <c r="B35" s="47" t="s">
        <v>85</v>
      </c>
      <c r="C35" s="47" t="s">
        <v>46</v>
      </c>
      <c r="D35" s="50"/>
      <c r="E35" s="93"/>
      <c r="F35" s="50"/>
      <c r="G35" s="93"/>
      <c r="H35" s="50"/>
      <c r="I35" s="93"/>
      <c r="J35" s="50"/>
      <c r="K35" s="93"/>
      <c r="L35" s="50"/>
      <c r="M35" s="93"/>
      <c r="N35" s="50"/>
      <c r="O35" s="93"/>
      <c r="P35" s="50"/>
      <c r="Q35" s="93"/>
      <c r="R35" s="50"/>
      <c r="S35" s="93"/>
      <c r="T35" s="50"/>
      <c r="U35" s="93"/>
      <c r="V35" s="50"/>
      <c r="W35" s="93"/>
      <c r="X35" s="50"/>
      <c r="Y35" s="93"/>
    </row>
    <row r="36" spans="1:25" ht="19.5">
      <c r="A36" s="101"/>
      <c r="B36" s="19" t="s">
        <v>80</v>
      </c>
      <c r="C36" s="47"/>
      <c r="D36" s="50"/>
      <c r="E36" s="48"/>
      <c r="F36" s="50"/>
      <c r="G36" s="48"/>
      <c r="H36" s="50"/>
      <c r="I36" s="48"/>
      <c r="J36" s="50"/>
      <c r="K36" s="48"/>
      <c r="L36" s="50"/>
      <c r="M36" s="48"/>
      <c r="N36" s="50"/>
      <c r="O36" s="48"/>
      <c r="P36" s="50"/>
      <c r="Q36" s="48"/>
      <c r="R36" s="50"/>
      <c r="S36" s="48"/>
      <c r="T36" s="50"/>
      <c r="U36" s="48"/>
      <c r="V36" s="50"/>
      <c r="W36" s="48"/>
      <c r="X36" s="50"/>
      <c r="Y36" s="48"/>
    </row>
    <row r="37" spans="1:25" ht="18.75">
      <c r="A37" s="101"/>
      <c r="B37" s="47" t="s">
        <v>116</v>
      </c>
      <c r="C37" s="47" t="s">
        <v>27</v>
      </c>
      <c r="D37" s="50"/>
      <c r="E37" s="49">
        <f>IF(D37="да",0,2)</f>
        <v>2</v>
      </c>
      <c r="F37" s="50"/>
      <c r="G37" s="49">
        <f>IF(F37="да",0,2)</f>
        <v>2</v>
      </c>
      <c r="H37" s="50"/>
      <c r="I37" s="49">
        <f>IF(H37="да",0,2)</f>
        <v>2</v>
      </c>
      <c r="J37" s="50"/>
      <c r="K37" s="49">
        <f>IF(J37="да",0,2)</f>
        <v>2</v>
      </c>
      <c r="L37" s="50"/>
      <c r="M37" s="49">
        <f>IF(L37="да",0,2)</f>
        <v>2</v>
      </c>
      <c r="N37" s="50"/>
      <c r="O37" s="49">
        <f>IF(N37="да",0,2)</f>
        <v>2</v>
      </c>
      <c r="P37" s="50"/>
      <c r="Q37" s="49">
        <f>IF(P37="да",0,2)</f>
        <v>2</v>
      </c>
      <c r="R37" s="50"/>
      <c r="S37" s="49">
        <f>IF(R37="да",0,2)</f>
        <v>2</v>
      </c>
      <c r="T37" s="50"/>
      <c r="U37" s="49">
        <f>IF(T37="да",0,2)</f>
        <v>2</v>
      </c>
      <c r="V37" s="50"/>
      <c r="W37" s="49">
        <f>IF(V37="да",0,2)</f>
        <v>2</v>
      </c>
      <c r="X37" s="50"/>
      <c r="Y37" s="49">
        <f>IF(X37="да",0,2)</f>
        <v>2</v>
      </c>
    </row>
    <row r="38" spans="1:25" ht="18.75">
      <c r="A38" s="101">
        <v>10</v>
      </c>
      <c r="B38" s="15" t="s">
        <v>31</v>
      </c>
      <c r="C38" s="102" t="s">
        <v>46</v>
      </c>
      <c r="D38" s="86"/>
      <c r="E38" s="91">
        <f>(D38-D41)/1000</f>
        <v>0</v>
      </c>
      <c r="F38" s="86"/>
      <c r="G38" s="91">
        <f>(F38-F41)/1000</f>
        <v>0</v>
      </c>
      <c r="H38" s="86"/>
      <c r="I38" s="91">
        <f>(H38-H41)/1000</f>
        <v>0</v>
      </c>
      <c r="J38" s="86"/>
      <c r="K38" s="91">
        <f>(J38-J41)/1000</f>
        <v>0</v>
      </c>
      <c r="L38" s="86"/>
      <c r="M38" s="91">
        <f>(L38-L41)/1000</f>
        <v>0</v>
      </c>
      <c r="N38" s="86"/>
      <c r="O38" s="91">
        <f>(N38-N41)/1000</f>
        <v>0</v>
      </c>
      <c r="P38" s="86"/>
      <c r="Q38" s="91">
        <f>(P38-P41)/1000</f>
        <v>0</v>
      </c>
      <c r="R38" s="86"/>
      <c r="S38" s="91">
        <f>(R38-R41)/1000</f>
        <v>0</v>
      </c>
      <c r="T38" s="86"/>
      <c r="U38" s="91">
        <f>(T38-T41)/1000</f>
        <v>0</v>
      </c>
      <c r="V38" s="86"/>
      <c r="W38" s="91">
        <f>(V38-V41)/1000</f>
        <v>0</v>
      </c>
      <c r="X38" s="86"/>
      <c r="Y38" s="91">
        <f>(X38-X41)/1000</f>
        <v>0</v>
      </c>
    </row>
    <row r="39" spans="1:25" ht="19.5">
      <c r="A39" s="101"/>
      <c r="B39" s="20" t="s">
        <v>77</v>
      </c>
      <c r="C39" s="103"/>
      <c r="D39" s="87"/>
      <c r="E39" s="92"/>
      <c r="F39" s="87"/>
      <c r="G39" s="92"/>
      <c r="H39" s="87"/>
      <c r="I39" s="92"/>
      <c r="J39" s="87"/>
      <c r="K39" s="92"/>
      <c r="L39" s="87"/>
      <c r="M39" s="92"/>
      <c r="N39" s="87"/>
      <c r="O39" s="92"/>
      <c r="P39" s="87"/>
      <c r="Q39" s="92"/>
      <c r="R39" s="87"/>
      <c r="S39" s="92"/>
      <c r="T39" s="87"/>
      <c r="U39" s="92"/>
      <c r="V39" s="87"/>
      <c r="W39" s="92"/>
      <c r="X39" s="87"/>
      <c r="Y39" s="92"/>
    </row>
    <row r="40" spans="1:25" ht="18.75">
      <c r="A40" s="101"/>
      <c r="B40" s="47" t="s">
        <v>83</v>
      </c>
      <c r="C40" s="104"/>
      <c r="D40" s="88"/>
      <c r="E40" s="92"/>
      <c r="F40" s="88"/>
      <c r="G40" s="92"/>
      <c r="H40" s="88"/>
      <c r="I40" s="92"/>
      <c r="J40" s="88"/>
      <c r="K40" s="92"/>
      <c r="L40" s="88"/>
      <c r="M40" s="92"/>
      <c r="N40" s="88"/>
      <c r="O40" s="92"/>
      <c r="P40" s="88"/>
      <c r="Q40" s="92"/>
      <c r="R40" s="88"/>
      <c r="S40" s="92"/>
      <c r="T40" s="88"/>
      <c r="U40" s="92"/>
      <c r="V40" s="88"/>
      <c r="W40" s="92"/>
      <c r="X40" s="88"/>
      <c r="Y40" s="92"/>
    </row>
    <row r="41" spans="1:25" ht="18.75">
      <c r="A41" s="101"/>
      <c r="B41" s="47" t="s">
        <v>85</v>
      </c>
      <c r="C41" s="47" t="s">
        <v>46</v>
      </c>
      <c r="D41" s="50"/>
      <c r="E41" s="93"/>
      <c r="F41" s="50"/>
      <c r="G41" s="93"/>
      <c r="H41" s="50"/>
      <c r="I41" s="93"/>
      <c r="J41" s="50"/>
      <c r="K41" s="93"/>
      <c r="L41" s="50"/>
      <c r="M41" s="93"/>
      <c r="N41" s="50"/>
      <c r="O41" s="93"/>
      <c r="P41" s="50"/>
      <c r="Q41" s="93"/>
      <c r="R41" s="50"/>
      <c r="S41" s="93"/>
      <c r="T41" s="50"/>
      <c r="U41" s="93"/>
      <c r="V41" s="50"/>
      <c r="W41" s="93"/>
      <c r="X41" s="50"/>
      <c r="Y41" s="93"/>
    </row>
    <row r="42" spans="1:25" ht="19.5">
      <c r="A42" s="101"/>
      <c r="B42" s="19" t="s">
        <v>80</v>
      </c>
      <c r="C42" s="47"/>
      <c r="D42" s="50"/>
      <c r="E42" s="48"/>
      <c r="F42" s="50"/>
      <c r="G42" s="48"/>
      <c r="H42" s="50"/>
      <c r="I42" s="48"/>
      <c r="J42" s="50"/>
      <c r="K42" s="48"/>
      <c r="L42" s="50"/>
      <c r="M42" s="48"/>
      <c r="N42" s="50"/>
      <c r="O42" s="48"/>
      <c r="P42" s="50"/>
      <c r="Q42" s="48"/>
      <c r="R42" s="50"/>
      <c r="S42" s="48"/>
      <c r="T42" s="50"/>
      <c r="U42" s="48"/>
      <c r="V42" s="50"/>
      <c r="W42" s="48"/>
      <c r="X42" s="50"/>
      <c r="Y42" s="48"/>
    </row>
    <row r="43" spans="1:25" ht="18.75">
      <c r="A43" s="101"/>
      <c r="B43" s="47" t="s">
        <v>116</v>
      </c>
      <c r="C43" s="47" t="s">
        <v>27</v>
      </c>
      <c r="D43" s="50"/>
      <c r="E43" s="49">
        <f>IF(D43="да",0,2)</f>
        <v>2</v>
      </c>
      <c r="F43" s="50"/>
      <c r="G43" s="49">
        <f>IF(F43="да",0,2)</f>
        <v>2</v>
      </c>
      <c r="H43" s="50"/>
      <c r="I43" s="49">
        <f>IF(H43="да",0,2)</f>
        <v>2</v>
      </c>
      <c r="J43" s="50"/>
      <c r="K43" s="49">
        <f>IF(J43="да",0,2)</f>
        <v>2</v>
      </c>
      <c r="L43" s="50"/>
      <c r="M43" s="49">
        <f>IF(L43="да",0,2)</f>
        <v>2</v>
      </c>
      <c r="N43" s="50"/>
      <c r="O43" s="49">
        <f>IF(N43="да",0,2)</f>
        <v>2</v>
      </c>
      <c r="P43" s="50"/>
      <c r="Q43" s="49">
        <f>IF(P43="да",0,2)</f>
        <v>2</v>
      </c>
      <c r="R43" s="50"/>
      <c r="S43" s="49">
        <f>IF(R43="да",0,2)</f>
        <v>2</v>
      </c>
      <c r="T43" s="50"/>
      <c r="U43" s="49">
        <f>IF(T43="да",0,2)</f>
        <v>2</v>
      </c>
      <c r="V43" s="50"/>
      <c r="W43" s="49">
        <f>IF(V43="да",0,2)</f>
        <v>2</v>
      </c>
      <c r="X43" s="50"/>
      <c r="Y43" s="49">
        <f>IF(X43="да",0,2)</f>
        <v>2</v>
      </c>
    </row>
    <row r="44" spans="1:25" ht="18.75">
      <c r="A44" s="101">
        <v>11</v>
      </c>
      <c r="B44" s="15" t="s">
        <v>59</v>
      </c>
      <c r="C44" s="102" t="s">
        <v>9</v>
      </c>
      <c r="D44" s="86"/>
      <c r="E44" s="91">
        <f>_xlfn.IFERROR(D44/D46,100*D44)</f>
        <v>0</v>
      </c>
      <c r="F44" s="86"/>
      <c r="G44" s="91">
        <f>_xlfn.IFERROR(F44/F46,100*F44)</f>
        <v>0</v>
      </c>
      <c r="H44" s="86"/>
      <c r="I44" s="91">
        <f>_xlfn.IFERROR(H44/H46,100*H44)</f>
        <v>0</v>
      </c>
      <c r="J44" s="86"/>
      <c r="K44" s="91">
        <f>_xlfn.IFERROR(J44/J46,100*J44)</f>
        <v>0</v>
      </c>
      <c r="L44" s="86"/>
      <c r="M44" s="91">
        <f>_xlfn.IFERROR(L44/L46,100*L44)</f>
        <v>0</v>
      </c>
      <c r="N44" s="86"/>
      <c r="O44" s="91">
        <f>_xlfn.IFERROR(N44/N46,100*N44)</f>
        <v>0</v>
      </c>
      <c r="P44" s="86"/>
      <c r="Q44" s="91">
        <f>_xlfn.IFERROR(P44/P46,100*P44)</f>
        <v>0</v>
      </c>
      <c r="R44" s="86"/>
      <c r="S44" s="91">
        <f>_xlfn.IFERROR(R44/R46,100*R44)</f>
        <v>0</v>
      </c>
      <c r="T44" s="86"/>
      <c r="U44" s="91">
        <f>_xlfn.IFERROR(T44/T46,100*T44)</f>
        <v>0</v>
      </c>
      <c r="V44" s="86"/>
      <c r="W44" s="91">
        <f>_xlfn.IFERROR(V44/V46,100*V44)</f>
        <v>0</v>
      </c>
      <c r="X44" s="86"/>
      <c r="Y44" s="91">
        <f>_xlfn.IFERROR(X44/X46,100*X44)</f>
        <v>0</v>
      </c>
    </row>
    <row r="45" spans="1:25" ht="18.75">
      <c r="A45" s="101"/>
      <c r="B45" s="47" t="s">
        <v>87</v>
      </c>
      <c r="C45" s="104"/>
      <c r="D45" s="88"/>
      <c r="E45" s="92"/>
      <c r="F45" s="88"/>
      <c r="G45" s="92"/>
      <c r="H45" s="88"/>
      <c r="I45" s="92"/>
      <c r="J45" s="88"/>
      <c r="K45" s="92"/>
      <c r="L45" s="88"/>
      <c r="M45" s="92"/>
      <c r="N45" s="88"/>
      <c r="O45" s="92"/>
      <c r="P45" s="88"/>
      <c r="Q45" s="92"/>
      <c r="R45" s="88"/>
      <c r="S45" s="92"/>
      <c r="T45" s="88"/>
      <c r="U45" s="92"/>
      <c r="V45" s="88"/>
      <c r="W45" s="92"/>
      <c r="X45" s="88"/>
      <c r="Y45" s="92"/>
    </row>
    <row r="46" spans="1:25" ht="37.5">
      <c r="A46" s="101"/>
      <c r="B46" s="47" t="s">
        <v>88</v>
      </c>
      <c r="C46" s="14" t="s">
        <v>108</v>
      </c>
      <c r="D46" s="50"/>
      <c r="E46" s="93"/>
      <c r="F46" s="50"/>
      <c r="G46" s="93"/>
      <c r="H46" s="50"/>
      <c r="I46" s="93"/>
      <c r="J46" s="50"/>
      <c r="K46" s="93"/>
      <c r="L46" s="50"/>
      <c r="M46" s="93"/>
      <c r="N46" s="50"/>
      <c r="O46" s="93"/>
      <c r="P46" s="50"/>
      <c r="Q46" s="93"/>
      <c r="R46" s="50"/>
      <c r="S46" s="93"/>
      <c r="T46" s="50"/>
      <c r="U46" s="93"/>
      <c r="V46" s="50"/>
      <c r="W46" s="93"/>
      <c r="X46" s="50"/>
      <c r="Y46" s="93"/>
    </row>
    <row r="47" spans="1:25" ht="18.75">
      <c r="A47" s="101">
        <v>12</v>
      </c>
      <c r="B47" s="15" t="s">
        <v>36</v>
      </c>
      <c r="C47" s="108" t="s">
        <v>9</v>
      </c>
      <c r="D47" s="86"/>
      <c r="E47" s="91">
        <f>(D47-D49)*10</f>
        <v>0</v>
      </c>
      <c r="F47" s="86"/>
      <c r="G47" s="91">
        <f>(F47-F49)*10</f>
        <v>0</v>
      </c>
      <c r="H47" s="86"/>
      <c r="I47" s="91">
        <f>(H47-H49)*10</f>
        <v>0</v>
      </c>
      <c r="J47" s="86"/>
      <c r="K47" s="91">
        <f>(J47-J49)*10</f>
        <v>0</v>
      </c>
      <c r="L47" s="86"/>
      <c r="M47" s="91">
        <f>(L47-L49)*10</f>
        <v>0</v>
      </c>
      <c r="N47" s="86"/>
      <c r="O47" s="91">
        <f>(N47-N49)*10</f>
        <v>0</v>
      </c>
      <c r="P47" s="86"/>
      <c r="Q47" s="91">
        <f>(P47-P49)*10</f>
        <v>0</v>
      </c>
      <c r="R47" s="86"/>
      <c r="S47" s="91">
        <f>(R47-R49)*10</f>
        <v>0</v>
      </c>
      <c r="T47" s="86"/>
      <c r="U47" s="91">
        <f>(T47-T49)*10</f>
        <v>0</v>
      </c>
      <c r="V47" s="86"/>
      <c r="W47" s="91">
        <f>(V47-V49)*10</f>
        <v>0</v>
      </c>
      <c r="X47" s="86"/>
      <c r="Y47" s="91">
        <f>(X47-X49)*10</f>
        <v>0</v>
      </c>
    </row>
    <row r="48" spans="1:25" ht="56.25">
      <c r="A48" s="101"/>
      <c r="B48" s="47" t="s">
        <v>90</v>
      </c>
      <c r="C48" s="109" t="s">
        <v>9</v>
      </c>
      <c r="D48" s="88"/>
      <c r="E48" s="92"/>
      <c r="F48" s="88"/>
      <c r="G48" s="92"/>
      <c r="H48" s="88"/>
      <c r="I48" s="92"/>
      <c r="J48" s="88"/>
      <c r="K48" s="92"/>
      <c r="L48" s="88"/>
      <c r="M48" s="92"/>
      <c r="N48" s="88"/>
      <c r="O48" s="92"/>
      <c r="P48" s="88"/>
      <c r="Q48" s="92"/>
      <c r="R48" s="88"/>
      <c r="S48" s="92"/>
      <c r="T48" s="88"/>
      <c r="U48" s="92"/>
      <c r="V48" s="88"/>
      <c r="W48" s="92"/>
      <c r="X48" s="88"/>
      <c r="Y48" s="92"/>
    </row>
    <row r="49" spans="1:25" ht="56.25">
      <c r="A49" s="101"/>
      <c r="B49" s="47" t="s">
        <v>89</v>
      </c>
      <c r="C49" s="14" t="s">
        <v>9</v>
      </c>
      <c r="D49" s="50"/>
      <c r="E49" s="93"/>
      <c r="F49" s="50"/>
      <c r="G49" s="93"/>
      <c r="H49" s="50"/>
      <c r="I49" s="93"/>
      <c r="J49" s="50"/>
      <c r="K49" s="93"/>
      <c r="L49" s="50"/>
      <c r="M49" s="93"/>
      <c r="N49" s="50"/>
      <c r="O49" s="93"/>
      <c r="P49" s="50"/>
      <c r="Q49" s="93"/>
      <c r="R49" s="50"/>
      <c r="S49" s="93"/>
      <c r="T49" s="50"/>
      <c r="U49" s="93"/>
      <c r="V49" s="50"/>
      <c r="W49" s="93"/>
      <c r="X49" s="50"/>
      <c r="Y49" s="93"/>
    </row>
    <row r="50" spans="1:25" ht="37.5">
      <c r="A50" s="101">
        <v>13</v>
      </c>
      <c r="B50" s="15" t="s">
        <v>92</v>
      </c>
      <c r="C50" s="102" t="s">
        <v>46</v>
      </c>
      <c r="D50" s="86"/>
      <c r="E50" s="86">
        <f>IF(D52&gt;0,_xlfn.IFERROR(D50/(D52-D53),0),100)</f>
        <v>100</v>
      </c>
      <c r="F50" s="86"/>
      <c r="G50" s="86">
        <f>IF(F52&gt;0,_xlfn.IFERROR(F50/(F52-F53),0),100)</f>
        <v>100</v>
      </c>
      <c r="H50" s="86"/>
      <c r="I50" s="86">
        <f>IF(H52&gt;0,_xlfn.IFERROR(H50/(H52-H53),0),100)</f>
        <v>100</v>
      </c>
      <c r="J50" s="86"/>
      <c r="K50" s="86">
        <f>IF(J52&gt;0,_xlfn.IFERROR(J50/(J52-J53),0),100)</f>
        <v>100</v>
      </c>
      <c r="L50" s="86"/>
      <c r="M50" s="86">
        <f>IF(L52&gt;0,_xlfn.IFERROR(L50/(L52-L53),0),100)</f>
        <v>100</v>
      </c>
      <c r="N50" s="86"/>
      <c r="O50" s="86">
        <f>IF(N52&gt;0,_xlfn.IFERROR(N50/(N52-N53),0),100)</f>
        <v>100</v>
      </c>
      <c r="P50" s="86"/>
      <c r="Q50" s="86">
        <f>IF(P52&gt;0,_xlfn.IFERROR(P50/(P52-P53),0),100)</f>
        <v>100</v>
      </c>
      <c r="R50" s="86"/>
      <c r="S50" s="86">
        <f>IF(R52&gt;0,_xlfn.IFERROR(R50/(R52-R53),0),100)</f>
        <v>100</v>
      </c>
      <c r="T50" s="86"/>
      <c r="U50" s="86">
        <f>IF(T52&gt;0,_xlfn.IFERROR(T50/(T52-T53),0),100)</f>
        <v>100</v>
      </c>
      <c r="V50" s="86"/>
      <c r="W50" s="86">
        <f>IF(V52&gt;0,_xlfn.IFERROR(V50/(V52-V53),0),100)</f>
        <v>100</v>
      </c>
      <c r="X50" s="86"/>
      <c r="Y50" s="86">
        <f>IF(X52&gt;0,_xlfn.IFERROR(X50/(X52-X53),0),100)</f>
        <v>100</v>
      </c>
    </row>
    <row r="51" spans="1:25" ht="37.5">
      <c r="A51" s="101"/>
      <c r="B51" s="47" t="s">
        <v>94</v>
      </c>
      <c r="C51" s="104"/>
      <c r="D51" s="88"/>
      <c r="E51" s="87"/>
      <c r="F51" s="88"/>
      <c r="G51" s="87"/>
      <c r="H51" s="88"/>
      <c r="I51" s="87"/>
      <c r="J51" s="88"/>
      <c r="K51" s="87"/>
      <c r="L51" s="88"/>
      <c r="M51" s="87"/>
      <c r="N51" s="88"/>
      <c r="O51" s="87"/>
      <c r="P51" s="88"/>
      <c r="Q51" s="87"/>
      <c r="R51" s="88"/>
      <c r="S51" s="87"/>
      <c r="T51" s="88"/>
      <c r="U51" s="87"/>
      <c r="V51" s="88"/>
      <c r="W51" s="87"/>
      <c r="X51" s="88"/>
      <c r="Y51" s="87"/>
    </row>
    <row r="52" spans="1:25" ht="37.5">
      <c r="A52" s="101"/>
      <c r="B52" s="47" t="s">
        <v>93</v>
      </c>
      <c r="C52" s="47" t="s">
        <v>46</v>
      </c>
      <c r="D52" s="50"/>
      <c r="E52" s="87"/>
      <c r="F52" s="50"/>
      <c r="G52" s="87"/>
      <c r="H52" s="50"/>
      <c r="I52" s="87"/>
      <c r="J52" s="50"/>
      <c r="K52" s="87"/>
      <c r="L52" s="50"/>
      <c r="M52" s="87"/>
      <c r="N52" s="50"/>
      <c r="O52" s="87"/>
      <c r="P52" s="50"/>
      <c r="Q52" s="87"/>
      <c r="R52" s="50"/>
      <c r="S52" s="87"/>
      <c r="T52" s="50"/>
      <c r="U52" s="87"/>
      <c r="V52" s="50"/>
      <c r="W52" s="87"/>
      <c r="X52" s="50"/>
      <c r="Y52" s="87"/>
    </row>
    <row r="53" spans="1:25" ht="37.5">
      <c r="A53" s="101"/>
      <c r="B53" s="47" t="s">
        <v>91</v>
      </c>
      <c r="C53" s="47" t="s">
        <v>46</v>
      </c>
      <c r="D53" s="50"/>
      <c r="E53" s="88"/>
      <c r="F53" s="50"/>
      <c r="G53" s="88"/>
      <c r="H53" s="50"/>
      <c r="I53" s="88"/>
      <c r="J53" s="50"/>
      <c r="K53" s="88"/>
      <c r="L53" s="50"/>
      <c r="M53" s="88"/>
      <c r="N53" s="50"/>
      <c r="O53" s="88"/>
      <c r="P53" s="50"/>
      <c r="Q53" s="88"/>
      <c r="R53" s="50"/>
      <c r="S53" s="88"/>
      <c r="T53" s="50"/>
      <c r="U53" s="88"/>
      <c r="V53" s="50"/>
      <c r="W53" s="88"/>
      <c r="X53" s="50"/>
      <c r="Y53" s="88"/>
    </row>
    <row r="54" spans="1:25" ht="18.75">
      <c r="A54" s="47">
        <v>14</v>
      </c>
      <c r="B54" s="15" t="s">
        <v>95</v>
      </c>
      <c r="C54" s="47" t="s">
        <v>46</v>
      </c>
      <c r="D54" s="50"/>
      <c r="E54" s="49">
        <f>_xlfn.IFERROR(1/D54,10)</f>
        <v>10</v>
      </c>
      <c r="F54" s="50"/>
      <c r="G54" s="49">
        <f>_xlfn.IFERROR(1/F54,10)</f>
        <v>10</v>
      </c>
      <c r="H54" s="50"/>
      <c r="I54" s="49">
        <f>_xlfn.IFERROR(1/H54,10)</f>
        <v>10</v>
      </c>
      <c r="J54" s="50"/>
      <c r="K54" s="49">
        <f>_xlfn.IFERROR(1/J54,10)</f>
        <v>10</v>
      </c>
      <c r="L54" s="50"/>
      <c r="M54" s="49">
        <f>_xlfn.IFERROR(1/L54,10)</f>
        <v>10</v>
      </c>
      <c r="N54" s="50"/>
      <c r="O54" s="49">
        <f>_xlfn.IFERROR(1/N54,10)</f>
        <v>10</v>
      </c>
      <c r="P54" s="50"/>
      <c r="Q54" s="49">
        <f>_xlfn.IFERROR(1/P54,10)</f>
        <v>10</v>
      </c>
      <c r="R54" s="50"/>
      <c r="S54" s="49">
        <f>_xlfn.IFERROR(1/R54,10)</f>
        <v>10</v>
      </c>
      <c r="T54" s="50"/>
      <c r="U54" s="49">
        <f>_xlfn.IFERROR(1/T54,10)</f>
        <v>10</v>
      </c>
      <c r="V54" s="50"/>
      <c r="W54" s="49">
        <f>_xlfn.IFERROR(1/V54,10)</f>
        <v>10</v>
      </c>
      <c r="X54" s="50"/>
      <c r="Y54" s="49">
        <f>_xlfn.IFERROR(1/X54,10)</f>
        <v>10</v>
      </c>
    </row>
    <row r="55" spans="1:25" ht="37.5">
      <c r="A55" s="47">
        <v>15</v>
      </c>
      <c r="B55" s="15" t="s">
        <v>47</v>
      </c>
      <c r="C55" s="47" t="s">
        <v>107</v>
      </c>
      <c r="D55" s="50"/>
      <c r="E55" s="49">
        <f>_xlfn.IFERROR(1/D55,10)</f>
        <v>10</v>
      </c>
      <c r="F55" s="50"/>
      <c r="G55" s="49">
        <f>_xlfn.IFERROR(1/F55,10)</f>
        <v>10</v>
      </c>
      <c r="H55" s="50"/>
      <c r="I55" s="49">
        <f>_xlfn.IFERROR(1/H55,10)</f>
        <v>10</v>
      </c>
      <c r="J55" s="50"/>
      <c r="K55" s="49">
        <f>_xlfn.IFERROR(1/J55,10)</f>
        <v>10</v>
      </c>
      <c r="L55" s="50"/>
      <c r="M55" s="49">
        <f>_xlfn.IFERROR(1/L55,10)</f>
        <v>10</v>
      </c>
      <c r="N55" s="50"/>
      <c r="O55" s="49">
        <f>_xlfn.IFERROR(1/N55,10)</f>
        <v>10</v>
      </c>
      <c r="P55" s="50"/>
      <c r="Q55" s="49">
        <f>_xlfn.IFERROR(1/P55,10)</f>
        <v>10</v>
      </c>
      <c r="R55" s="50"/>
      <c r="S55" s="49">
        <f>_xlfn.IFERROR(1/R55,10)</f>
        <v>10</v>
      </c>
      <c r="T55" s="50"/>
      <c r="U55" s="49">
        <f>_xlfn.IFERROR(1/T55,10)</f>
        <v>10</v>
      </c>
      <c r="V55" s="50"/>
      <c r="W55" s="49">
        <f>_xlfn.IFERROR(1/V55,10)</f>
        <v>10</v>
      </c>
      <c r="X55" s="50"/>
      <c r="Y55" s="49">
        <f>_xlfn.IFERROR(1/X55,10)</f>
        <v>10</v>
      </c>
    </row>
    <row r="56" spans="1:25" ht="18.75">
      <c r="A56" s="101">
        <v>16</v>
      </c>
      <c r="B56" s="15" t="s">
        <v>48</v>
      </c>
      <c r="C56" s="102" t="s">
        <v>46</v>
      </c>
      <c r="D56" s="90"/>
      <c r="E56" s="89">
        <f>(D56-D59)*2</f>
        <v>0</v>
      </c>
      <c r="F56" s="90"/>
      <c r="G56" s="89">
        <f>(F56-F59)*2</f>
        <v>0</v>
      </c>
      <c r="H56" s="90"/>
      <c r="I56" s="89">
        <f>(H56-H59)*2</f>
        <v>0</v>
      </c>
      <c r="J56" s="90"/>
      <c r="K56" s="89">
        <f>(J56-J59)*2</f>
        <v>0</v>
      </c>
      <c r="L56" s="90"/>
      <c r="M56" s="89">
        <f>(L56-L59)*2</f>
        <v>0</v>
      </c>
      <c r="N56" s="90"/>
      <c r="O56" s="89">
        <f>(N56-N59)*2</f>
        <v>0</v>
      </c>
      <c r="P56" s="90"/>
      <c r="Q56" s="89">
        <f>(P56-P59)*2</f>
        <v>0</v>
      </c>
      <c r="R56" s="90"/>
      <c r="S56" s="89">
        <f>(R56-R59)*2</f>
        <v>0</v>
      </c>
      <c r="T56" s="90"/>
      <c r="U56" s="89">
        <f>(T56-T59)*2</f>
        <v>0</v>
      </c>
      <c r="V56" s="90"/>
      <c r="W56" s="89">
        <f>(V56-V59)*2</f>
        <v>0</v>
      </c>
      <c r="X56" s="90"/>
      <c r="Y56" s="89">
        <f>(X56-X59)*2</f>
        <v>0</v>
      </c>
    </row>
    <row r="57" spans="1:25" ht="19.5">
      <c r="A57" s="101"/>
      <c r="B57" s="19" t="s">
        <v>77</v>
      </c>
      <c r="C57" s="103"/>
      <c r="D57" s="90"/>
      <c r="E57" s="89"/>
      <c r="F57" s="90"/>
      <c r="G57" s="89"/>
      <c r="H57" s="90"/>
      <c r="I57" s="89"/>
      <c r="J57" s="90"/>
      <c r="K57" s="89"/>
      <c r="L57" s="90"/>
      <c r="M57" s="89"/>
      <c r="N57" s="90"/>
      <c r="O57" s="89"/>
      <c r="P57" s="90"/>
      <c r="Q57" s="89"/>
      <c r="R57" s="90"/>
      <c r="S57" s="89"/>
      <c r="T57" s="90"/>
      <c r="U57" s="89"/>
      <c r="V57" s="90"/>
      <c r="W57" s="89"/>
      <c r="X57" s="90"/>
      <c r="Y57" s="89"/>
    </row>
    <row r="58" spans="1:25" ht="18.75">
      <c r="A58" s="101"/>
      <c r="B58" s="47" t="s">
        <v>97</v>
      </c>
      <c r="C58" s="104" t="s">
        <v>21</v>
      </c>
      <c r="D58" s="90"/>
      <c r="E58" s="89"/>
      <c r="F58" s="90"/>
      <c r="G58" s="89"/>
      <c r="H58" s="90"/>
      <c r="I58" s="89"/>
      <c r="J58" s="90"/>
      <c r="K58" s="89"/>
      <c r="L58" s="90"/>
      <c r="M58" s="89"/>
      <c r="N58" s="90"/>
      <c r="O58" s="89"/>
      <c r="P58" s="90"/>
      <c r="Q58" s="89"/>
      <c r="R58" s="90"/>
      <c r="S58" s="89"/>
      <c r="T58" s="90"/>
      <c r="U58" s="89"/>
      <c r="V58" s="90"/>
      <c r="W58" s="89"/>
      <c r="X58" s="90"/>
      <c r="Y58" s="89"/>
    </row>
    <row r="59" spans="1:25" ht="37.5">
      <c r="A59" s="101"/>
      <c r="B59" s="47" t="s">
        <v>134</v>
      </c>
      <c r="C59" s="51" t="s">
        <v>46</v>
      </c>
      <c r="D59" s="53"/>
      <c r="E59" s="89"/>
      <c r="F59" s="53"/>
      <c r="G59" s="89"/>
      <c r="H59" s="53"/>
      <c r="I59" s="89"/>
      <c r="J59" s="53"/>
      <c r="K59" s="89"/>
      <c r="L59" s="53"/>
      <c r="M59" s="89"/>
      <c r="N59" s="53"/>
      <c r="O59" s="89"/>
      <c r="P59" s="53"/>
      <c r="Q59" s="89"/>
      <c r="R59" s="53"/>
      <c r="S59" s="89"/>
      <c r="T59" s="53"/>
      <c r="U59" s="89"/>
      <c r="V59" s="53"/>
      <c r="W59" s="89"/>
      <c r="X59" s="53"/>
      <c r="Y59" s="89"/>
    </row>
    <row r="60" spans="1:25" ht="19.5">
      <c r="A60" s="101"/>
      <c r="B60" s="19" t="s">
        <v>80</v>
      </c>
      <c r="C60" s="51"/>
      <c r="D60" s="53"/>
      <c r="E60" s="49"/>
      <c r="F60" s="53"/>
      <c r="G60" s="49"/>
      <c r="H60" s="53"/>
      <c r="I60" s="49"/>
      <c r="J60" s="53"/>
      <c r="K60" s="49"/>
      <c r="L60" s="53"/>
      <c r="M60" s="49"/>
      <c r="N60" s="53"/>
      <c r="O60" s="49"/>
      <c r="P60" s="53"/>
      <c r="Q60" s="49"/>
      <c r="R60" s="53"/>
      <c r="S60" s="49"/>
      <c r="T60" s="53"/>
      <c r="U60" s="49"/>
      <c r="V60" s="53"/>
      <c r="W60" s="49"/>
      <c r="X60" s="53"/>
      <c r="Y60" s="49"/>
    </row>
    <row r="61" spans="1:25" ht="18.75">
      <c r="A61" s="101"/>
      <c r="B61" s="47" t="s">
        <v>98</v>
      </c>
      <c r="C61" s="47" t="s">
        <v>27</v>
      </c>
      <c r="D61" s="50"/>
      <c r="E61" s="49">
        <f>IF(D61="да",0,2)</f>
        <v>2</v>
      </c>
      <c r="F61" s="50"/>
      <c r="G61" s="49">
        <f>IF(F61="да",0,2)</f>
        <v>2</v>
      </c>
      <c r="H61" s="50"/>
      <c r="I61" s="49">
        <f>IF(H61="да",0,2)</f>
        <v>2</v>
      </c>
      <c r="J61" s="50"/>
      <c r="K61" s="49">
        <f>IF(J61="да",0,2)</f>
        <v>2</v>
      </c>
      <c r="L61" s="50"/>
      <c r="M61" s="49">
        <f>IF(L61="да",0,2)</f>
        <v>2</v>
      </c>
      <c r="N61" s="50"/>
      <c r="O61" s="49">
        <f>IF(N61="да",0,2)</f>
        <v>2</v>
      </c>
      <c r="P61" s="50"/>
      <c r="Q61" s="49">
        <f>IF(P61="да",0,2)</f>
        <v>2</v>
      </c>
      <c r="R61" s="50"/>
      <c r="S61" s="49">
        <f>IF(R61="да",0,2)</f>
        <v>2</v>
      </c>
      <c r="T61" s="50"/>
      <c r="U61" s="49">
        <f>IF(T61="да",0,2)</f>
        <v>2</v>
      </c>
      <c r="V61" s="50"/>
      <c r="W61" s="49">
        <f>IF(V61="да",0,2)</f>
        <v>2</v>
      </c>
      <c r="X61" s="50"/>
      <c r="Y61" s="49">
        <f>IF(X61="да",0,2)</f>
        <v>2</v>
      </c>
    </row>
    <row r="62" spans="1:25" ht="18.75">
      <c r="A62" s="101">
        <v>17</v>
      </c>
      <c r="B62" s="15" t="s">
        <v>52</v>
      </c>
      <c r="C62" s="102" t="s">
        <v>46</v>
      </c>
      <c r="D62" s="86"/>
      <c r="E62" s="89">
        <f>(D62-D65)/1000</f>
        <v>0</v>
      </c>
      <c r="F62" s="86"/>
      <c r="G62" s="89">
        <f>(F62-F65)/1000</f>
        <v>0</v>
      </c>
      <c r="H62" s="86"/>
      <c r="I62" s="89">
        <f>(H62-H65)/1000</f>
        <v>0</v>
      </c>
      <c r="J62" s="86"/>
      <c r="K62" s="89">
        <f>(J62-J65)/1000</f>
        <v>0</v>
      </c>
      <c r="L62" s="86"/>
      <c r="M62" s="89">
        <f>(L62-L65)/1000</f>
        <v>0</v>
      </c>
      <c r="N62" s="86"/>
      <c r="O62" s="89">
        <f>(N62-N65)/1000</f>
        <v>0</v>
      </c>
      <c r="P62" s="86"/>
      <c r="Q62" s="89">
        <f>(P62-P65)/1000</f>
        <v>0</v>
      </c>
      <c r="R62" s="86"/>
      <c r="S62" s="89">
        <f>(R62-R65)/1000</f>
        <v>0</v>
      </c>
      <c r="T62" s="86"/>
      <c r="U62" s="89">
        <f>(T62-T65)/1000</f>
        <v>0</v>
      </c>
      <c r="V62" s="86"/>
      <c r="W62" s="89">
        <f>(V62-V65)/1000</f>
        <v>0</v>
      </c>
      <c r="X62" s="86"/>
      <c r="Y62" s="89">
        <f>(X62-X65)/1000</f>
        <v>0</v>
      </c>
    </row>
    <row r="63" spans="1:25" ht="19.5">
      <c r="A63" s="101"/>
      <c r="B63" s="19" t="s">
        <v>77</v>
      </c>
      <c r="C63" s="103"/>
      <c r="D63" s="87"/>
      <c r="E63" s="89"/>
      <c r="F63" s="87"/>
      <c r="G63" s="89"/>
      <c r="H63" s="87"/>
      <c r="I63" s="89"/>
      <c r="J63" s="87"/>
      <c r="K63" s="89"/>
      <c r="L63" s="87"/>
      <c r="M63" s="89"/>
      <c r="N63" s="87"/>
      <c r="O63" s="89"/>
      <c r="P63" s="87"/>
      <c r="Q63" s="89"/>
      <c r="R63" s="87"/>
      <c r="S63" s="89"/>
      <c r="T63" s="87"/>
      <c r="U63" s="89"/>
      <c r="V63" s="87"/>
      <c r="W63" s="89"/>
      <c r="X63" s="87"/>
      <c r="Y63" s="89"/>
    </row>
    <row r="64" spans="1:25" ht="18.75">
      <c r="A64" s="101"/>
      <c r="B64" s="47" t="s">
        <v>97</v>
      </c>
      <c r="C64" s="104"/>
      <c r="D64" s="88"/>
      <c r="E64" s="89"/>
      <c r="F64" s="88"/>
      <c r="G64" s="89"/>
      <c r="H64" s="88"/>
      <c r="I64" s="89"/>
      <c r="J64" s="88"/>
      <c r="K64" s="89"/>
      <c r="L64" s="88"/>
      <c r="M64" s="89"/>
      <c r="N64" s="88"/>
      <c r="O64" s="89"/>
      <c r="P64" s="88"/>
      <c r="Q64" s="89"/>
      <c r="R64" s="88"/>
      <c r="S64" s="89"/>
      <c r="T64" s="88"/>
      <c r="U64" s="89"/>
      <c r="V64" s="88"/>
      <c r="W64" s="89"/>
      <c r="X64" s="88"/>
      <c r="Y64" s="89"/>
    </row>
    <row r="65" spans="1:25" ht="37.5">
      <c r="A65" s="101"/>
      <c r="B65" s="47" t="s">
        <v>99</v>
      </c>
      <c r="C65" s="51" t="s">
        <v>46</v>
      </c>
      <c r="D65" s="53"/>
      <c r="E65" s="89"/>
      <c r="F65" s="53"/>
      <c r="G65" s="89"/>
      <c r="H65" s="53"/>
      <c r="I65" s="89"/>
      <c r="J65" s="53"/>
      <c r="K65" s="89"/>
      <c r="L65" s="53"/>
      <c r="M65" s="89"/>
      <c r="N65" s="53"/>
      <c r="O65" s="89"/>
      <c r="P65" s="53"/>
      <c r="Q65" s="89"/>
      <c r="R65" s="53"/>
      <c r="S65" s="89"/>
      <c r="T65" s="53"/>
      <c r="U65" s="89"/>
      <c r="V65" s="53"/>
      <c r="W65" s="89"/>
      <c r="X65" s="53"/>
      <c r="Y65" s="89"/>
    </row>
    <row r="66" spans="1:25" ht="19.5">
      <c r="A66" s="101"/>
      <c r="B66" s="19" t="s">
        <v>80</v>
      </c>
      <c r="C66" s="51"/>
      <c r="D66" s="53"/>
      <c r="E66" s="49"/>
      <c r="F66" s="53"/>
      <c r="G66" s="49"/>
      <c r="H66" s="53"/>
      <c r="I66" s="49"/>
      <c r="J66" s="53"/>
      <c r="K66" s="49"/>
      <c r="L66" s="53"/>
      <c r="M66" s="49"/>
      <c r="N66" s="53"/>
      <c r="O66" s="49"/>
      <c r="P66" s="53"/>
      <c r="Q66" s="49"/>
      <c r="R66" s="53"/>
      <c r="S66" s="49"/>
      <c r="T66" s="53"/>
      <c r="U66" s="49"/>
      <c r="V66" s="53"/>
      <c r="W66" s="49"/>
      <c r="X66" s="53"/>
      <c r="Y66" s="49"/>
    </row>
    <row r="67" spans="1:25" ht="18.75">
      <c r="A67" s="101"/>
      <c r="B67" s="47" t="s">
        <v>100</v>
      </c>
      <c r="C67" s="47" t="s">
        <v>27</v>
      </c>
      <c r="D67" s="31"/>
      <c r="E67" s="49">
        <f>IF(D67="да",0,2)</f>
        <v>2</v>
      </c>
      <c r="F67" s="31"/>
      <c r="G67" s="49">
        <f>IF(F67="да",0,2)</f>
        <v>2</v>
      </c>
      <c r="H67" s="31"/>
      <c r="I67" s="49">
        <f>IF(H67="да",0,2)</f>
        <v>2</v>
      </c>
      <c r="J67" s="31"/>
      <c r="K67" s="49">
        <f>IF(J67="да",0,2)</f>
        <v>2</v>
      </c>
      <c r="L67" s="31"/>
      <c r="M67" s="49">
        <f>IF(L67="да",0,2)</f>
        <v>2</v>
      </c>
      <c r="N67" s="31"/>
      <c r="O67" s="49">
        <f>IF(N67="да",0,2)</f>
        <v>2</v>
      </c>
      <c r="P67" s="31"/>
      <c r="Q67" s="49">
        <f>IF(P67="да",0,2)</f>
        <v>2</v>
      </c>
      <c r="R67" s="31"/>
      <c r="S67" s="49">
        <f>IF(R67="да",0,2)</f>
        <v>2</v>
      </c>
      <c r="T67" s="31"/>
      <c r="U67" s="49">
        <f>IF(T67="да",0,2)</f>
        <v>2</v>
      </c>
      <c r="V67" s="31"/>
      <c r="W67" s="49">
        <f>IF(V67="да",0,2)</f>
        <v>2</v>
      </c>
      <c r="X67" s="31"/>
      <c r="Y67" s="49">
        <f>IF(X67="да",0,2)</f>
        <v>2</v>
      </c>
    </row>
    <row r="68" spans="1:25" ht="18.75">
      <c r="A68" s="101">
        <v>18</v>
      </c>
      <c r="B68" s="15" t="s">
        <v>112</v>
      </c>
      <c r="C68" s="102" t="s">
        <v>46</v>
      </c>
      <c r="D68" s="86"/>
      <c r="E68" s="89">
        <f>(D68-D71)/100</f>
        <v>0</v>
      </c>
      <c r="F68" s="86"/>
      <c r="G68" s="89">
        <f>(F68-F71)/100</f>
        <v>0</v>
      </c>
      <c r="H68" s="86"/>
      <c r="I68" s="89">
        <f>(H68-H71)/100</f>
        <v>0</v>
      </c>
      <c r="J68" s="86"/>
      <c r="K68" s="89">
        <f>(J68-J71)/100</f>
        <v>0</v>
      </c>
      <c r="L68" s="86"/>
      <c r="M68" s="89">
        <f>(L68-L71)/100</f>
        <v>0</v>
      </c>
      <c r="N68" s="86"/>
      <c r="O68" s="89">
        <f>(N68-N71)/100</f>
        <v>0</v>
      </c>
      <c r="P68" s="86"/>
      <c r="Q68" s="89">
        <f>(P68-P71)/100</f>
        <v>0</v>
      </c>
      <c r="R68" s="86"/>
      <c r="S68" s="89">
        <f>(R68-R71)/100</f>
        <v>0</v>
      </c>
      <c r="T68" s="86"/>
      <c r="U68" s="89">
        <f>(T68-T71)/100</f>
        <v>0</v>
      </c>
      <c r="V68" s="86"/>
      <c r="W68" s="89">
        <f>(V68-V71)/100</f>
        <v>0</v>
      </c>
      <c r="X68" s="86"/>
      <c r="Y68" s="89">
        <f>(X68-X71)/100</f>
        <v>0</v>
      </c>
    </row>
    <row r="69" spans="1:25" ht="19.5">
      <c r="A69" s="101"/>
      <c r="B69" s="19" t="s">
        <v>77</v>
      </c>
      <c r="C69" s="103"/>
      <c r="D69" s="87"/>
      <c r="E69" s="89"/>
      <c r="F69" s="87"/>
      <c r="G69" s="89"/>
      <c r="H69" s="87"/>
      <c r="I69" s="89"/>
      <c r="J69" s="87"/>
      <c r="K69" s="89"/>
      <c r="L69" s="87"/>
      <c r="M69" s="89"/>
      <c r="N69" s="87"/>
      <c r="O69" s="89"/>
      <c r="P69" s="87"/>
      <c r="Q69" s="89"/>
      <c r="R69" s="87"/>
      <c r="S69" s="89"/>
      <c r="T69" s="87"/>
      <c r="U69" s="89"/>
      <c r="V69" s="87"/>
      <c r="W69" s="89"/>
      <c r="X69" s="87"/>
      <c r="Y69" s="89"/>
    </row>
    <row r="70" spans="1:25" ht="18.75">
      <c r="A70" s="101"/>
      <c r="B70" s="47" t="s">
        <v>97</v>
      </c>
      <c r="C70" s="104"/>
      <c r="D70" s="88"/>
      <c r="E70" s="89"/>
      <c r="F70" s="88"/>
      <c r="G70" s="89"/>
      <c r="H70" s="88"/>
      <c r="I70" s="89"/>
      <c r="J70" s="88"/>
      <c r="K70" s="89"/>
      <c r="L70" s="88"/>
      <c r="M70" s="89"/>
      <c r="N70" s="88"/>
      <c r="O70" s="89"/>
      <c r="P70" s="88"/>
      <c r="Q70" s="89"/>
      <c r="R70" s="88"/>
      <c r="S70" s="89"/>
      <c r="T70" s="88"/>
      <c r="U70" s="89"/>
      <c r="V70" s="88"/>
      <c r="W70" s="89"/>
      <c r="X70" s="88"/>
      <c r="Y70" s="89"/>
    </row>
    <row r="71" spans="1:25" ht="37.5">
      <c r="A71" s="101"/>
      <c r="B71" s="47" t="s">
        <v>113</v>
      </c>
      <c r="C71" s="51" t="s">
        <v>46</v>
      </c>
      <c r="D71" s="53"/>
      <c r="E71" s="89"/>
      <c r="F71" s="53"/>
      <c r="G71" s="89"/>
      <c r="H71" s="53"/>
      <c r="I71" s="89"/>
      <c r="J71" s="53"/>
      <c r="K71" s="89"/>
      <c r="L71" s="53"/>
      <c r="M71" s="89"/>
      <c r="N71" s="53"/>
      <c r="O71" s="89"/>
      <c r="P71" s="53"/>
      <c r="Q71" s="89"/>
      <c r="R71" s="53"/>
      <c r="S71" s="89"/>
      <c r="T71" s="53"/>
      <c r="U71" s="89"/>
      <c r="V71" s="53"/>
      <c r="W71" s="89"/>
      <c r="X71" s="53"/>
      <c r="Y71" s="89"/>
    </row>
    <row r="72" spans="1:25" ht="19.5">
      <c r="A72" s="101"/>
      <c r="B72" s="19" t="s">
        <v>80</v>
      </c>
      <c r="C72" s="51"/>
      <c r="D72" s="53"/>
      <c r="E72" s="49"/>
      <c r="F72" s="53"/>
      <c r="G72" s="49"/>
      <c r="H72" s="53"/>
      <c r="I72" s="49"/>
      <c r="J72" s="53"/>
      <c r="K72" s="49"/>
      <c r="L72" s="53"/>
      <c r="M72" s="49"/>
      <c r="N72" s="53"/>
      <c r="O72" s="49"/>
      <c r="P72" s="53"/>
      <c r="Q72" s="49"/>
      <c r="R72" s="53"/>
      <c r="S72" s="49"/>
      <c r="T72" s="53"/>
      <c r="U72" s="49"/>
      <c r="V72" s="53"/>
      <c r="W72" s="49"/>
      <c r="X72" s="53"/>
      <c r="Y72" s="49"/>
    </row>
    <row r="73" spans="1:25" ht="37.5">
      <c r="A73" s="101"/>
      <c r="B73" s="47" t="s">
        <v>114</v>
      </c>
      <c r="C73" s="47" t="s">
        <v>27</v>
      </c>
      <c r="D73" s="31"/>
      <c r="E73" s="49">
        <f>IF(D73="да",0,2)</f>
        <v>2</v>
      </c>
      <c r="F73" s="31"/>
      <c r="G73" s="49">
        <f>IF(F73="да",0,2)</f>
        <v>2</v>
      </c>
      <c r="H73" s="31"/>
      <c r="I73" s="49">
        <f>IF(H73="да",0,2)</f>
        <v>2</v>
      </c>
      <c r="J73" s="31"/>
      <c r="K73" s="49">
        <f>IF(J73="да",0,2)</f>
        <v>2</v>
      </c>
      <c r="L73" s="31"/>
      <c r="M73" s="49">
        <f>IF(L73="да",0,2)</f>
        <v>2</v>
      </c>
      <c r="N73" s="31"/>
      <c r="O73" s="49">
        <f>IF(N73="да",0,2)</f>
        <v>2</v>
      </c>
      <c r="P73" s="31"/>
      <c r="Q73" s="49">
        <f>IF(P73="да",0,2)</f>
        <v>2</v>
      </c>
      <c r="R73" s="31"/>
      <c r="S73" s="49">
        <f>IF(R73="да",0,2)</f>
        <v>2</v>
      </c>
      <c r="T73" s="31"/>
      <c r="U73" s="49">
        <f>IF(T73="да",0,2)</f>
        <v>2</v>
      </c>
      <c r="V73" s="31"/>
      <c r="W73" s="49">
        <f>IF(V73="да",0,2)</f>
        <v>2</v>
      </c>
      <c r="X73" s="31"/>
      <c r="Y73" s="49">
        <f>IF(X73="да",0,2)</f>
        <v>2</v>
      </c>
    </row>
    <row r="74" spans="1:25" ht="37.5">
      <c r="A74" s="101">
        <v>19</v>
      </c>
      <c r="B74" s="21" t="s">
        <v>56</v>
      </c>
      <c r="C74" s="101" t="s">
        <v>46</v>
      </c>
      <c r="D74" s="90"/>
      <c r="E74" s="89">
        <f>_xlfn.IFERROR(1/D74,10)</f>
        <v>10</v>
      </c>
      <c r="F74" s="90"/>
      <c r="G74" s="89">
        <f>_xlfn.IFERROR(1/F74,10)</f>
        <v>10</v>
      </c>
      <c r="H74" s="90"/>
      <c r="I74" s="89">
        <f>_xlfn.IFERROR(1/H74,10)</f>
        <v>10</v>
      </c>
      <c r="J74" s="90"/>
      <c r="K74" s="89">
        <f>_xlfn.IFERROR(1/J74,10)</f>
        <v>10</v>
      </c>
      <c r="L74" s="90"/>
      <c r="M74" s="89">
        <f>_xlfn.IFERROR(1/L74,10)</f>
        <v>10</v>
      </c>
      <c r="N74" s="90"/>
      <c r="O74" s="89">
        <f>_xlfn.IFERROR(1/N74,10)</f>
        <v>10</v>
      </c>
      <c r="P74" s="90"/>
      <c r="Q74" s="89">
        <f>_xlfn.IFERROR(1/P74,10)</f>
        <v>10</v>
      </c>
      <c r="R74" s="90"/>
      <c r="S74" s="89">
        <f>_xlfn.IFERROR(1/R74,10)</f>
        <v>10</v>
      </c>
      <c r="T74" s="90"/>
      <c r="U74" s="89">
        <f>_xlfn.IFERROR(1/T74,10)</f>
        <v>10</v>
      </c>
      <c r="V74" s="90"/>
      <c r="W74" s="89">
        <f>_xlfn.IFERROR(1/V74,10)</f>
        <v>10</v>
      </c>
      <c r="X74" s="90"/>
      <c r="Y74" s="89">
        <f>_xlfn.IFERROR(1/X74,10)</f>
        <v>10</v>
      </c>
    </row>
    <row r="75" spans="1:25" ht="18.75">
      <c r="A75" s="101"/>
      <c r="B75" s="47" t="s">
        <v>101</v>
      </c>
      <c r="C75" s="101"/>
      <c r="D75" s="90"/>
      <c r="E75" s="89"/>
      <c r="F75" s="90"/>
      <c r="G75" s="89"/>
      <c r="H75" s="90"/>
      <c r="I75" s="89"/>
      <c r="J75" s="90"/>
      <c r="K75" s="89"/>
      <c r="L75" s="90"/>
      <c r="M75" s="89"/>
      <c r="N75" s="90"/>
      <c r="O75" s="89"/>
      <c r="P75" s="90"/>
      <c r="Q75" s="89"/>
      <c r="R75" s="90"/>
      <c r="S75" s="89"/>
      <c r="T75" s="90"/>
      <c r="U75" s="89"/>
      <c r="V75" s="90"/>
      <c r="W75" s="89"/>
      <c r="X75" s="90"/>
      <c r="Y75" s="89"/>
    </row>
    <row r="76" spans="1:25" ht="18.75">
      <c r="A76" s="135" t="s">
        <v>119</v>
      </c>
      <c r="B76" s="135"/>
      <c r="C76" s="54"/>
      <c r="D76" s="83" t="e">
        <f>SUM(E4:E75)</f>
        <v>#DIV/0!</v>
      </c>
      <c r="E76" s="84"/>
      <c r="F76" s="83" t="e">
        <f>SUM(G4:G75)</f>
        <v>#DIV/0!</v>
      </c>
      <c r="G76" s="84"/>
      <c r="H76" s="83" t="e">
        <f>SUM(I4:I75)</f>
        <v>#DIV/0!</v>
      </c>
      <c r="I76" s="84"/>
      <c r="J76" s="83" t="e">
        <f>SUM(K4:K75)</f>
        <v>#DIV/0!</v>
      </c>
      <c r="K76" s="84"/>
      <c r="L76" s="83" t="e">
        <f>SUM(M4:M75)</f>
        <v>#DIV/0!</v>
      </c>
      <c r="M76" s="84"/>
      <c r="N76" s="83" t="e">
        <f>SUM(O4:O75)</f>
        <v>#DIV/0!</v>
      </c>
      <c r="O76" s="84"/>
      <c r="P76" s="83" t="e">
        <f>SUM(Q4:Q75)</f>
        <v>#DIV/0!</v>
      </c>
      <c r="Q76" s="84"/>
      <c r="R76" s="83" t="e">
        <f>SUM(S4:S75)</f>
        <v>#DIV/0!</v>
      </c>
      <c r="S76" s="84"/>
      <c r="T76" s="83" t="e">
        <f>SUM(U4:U75)</f>
        <v>#DIV/0!</v>
      </c>
      <c r="U76" s="84"/>
      <c r="V76" s="83" t="e">
        <f>SUM(W4:W75)</f>
        <v>#DIV/0!</v>
      </c>
      <c r="W76" s="84"/>
      <c r="X76" s="83" t="e">
        <f>SUM(Y4:Y75)</f>
        <v>#DIV/0!</v>
      </c>
      <c r="Y76" s="84"/>
    </row>
  </sheetData>
  <sheetProtection sheet="1" objects="1" scenarios="1"/>
  <protectedRanges>
    <protectedRange sqref="D4:D75 F4:F75 H4:H75 J4:J75 L4:L75 N4:N75 P4:P75 R4:R75 T4:T75 V4:V75 X4:X75" name="Диапазон1"/>
  </protectedRanges>
  <mergeCells count="407">
    <mergeCell ref="A11:A13"/>
    <mergeCell ref="C11:C12"/>
    <mergeCell ref="D11:D12"/>
    <mergeCell ref="E11:E13"/>
    <mergeCell ref="A14:A16"/>
    <mergeCell ref="C14:C15"/>
    <mergeCell ref="D14:D15"/>
    <mergeCell ref="E14:E16"/>
    <mergeCell ref="A5:A7"/>
    <mergeCell ref="C5:C6"/>
    <mergeCell ref="D5:D6"/>
    <mergeCell ref="E5:E7"/>
    <mergeCell ref="A8:A10"/>
    <mergeCell ref="C8:C9"/>
    <mergeCell ref="D8:D9"/>
    <mergeCell ref="E8:E10"/>
    <mergeCell ref="A26:A31"/>
    <mergeCell ref="C26:C28"/>
    <mergeCell ref="D26:D28"/>
    <mergeCell ref="E26:E29"/>
    <mergeCell ref="A32:A37"/>
    <mergeCell ref="C32:C34"/>
    <mergeCell ref="D32:D34"/>
    <mergeCell ref="E32:E35"/>
    <mergeCell ref="A17:A19"/>
    <mergeCell ref="C17:C18"/>
    <mergeCell ref="D17:D18"/>
    <mergeCell ref="E17:E19"/>
    <mergeCell ref="A20:A25"/>
    <mergeCell ref="C20:C22"/>
    <mergeCell ref="D20:D22"/>
    <mergeCell ref="E20:E23"/>
    <mergeCell ref="F5:F6"/>
    <mergeCell ref="G5:G7"/>
    <mergeCell ref="F8:F9"/>
    <mergeCell ref="G8:G10"/>
    <mergeCell ref="F11:F12"/>
    <mergeCell ref="G11:G13"/>
    <mergeCell ref="F14:F15"/>
    <mergeCell ref="A68:A73"/>
    <mergeCell ref="C68:C70"/>
    <mergeCell ref="D68:D70"/>
    <mergeCell ref="E68:E71"/>
    <mergeCell ref="A56:A61"/>
    <mergeCell ref="C56:C58"/>
    <mergeCell ref="D56:D58"/>
    <mergeCell ref="E56:E59"/>
    <mergeCell ref="A62:A67"/>
    <mergeCell ref="C62:C64"/>
    <mergeCell ref="D62:D64"/>
    <mergeCell ref="E62:E65"/>
    <mergeCell ref="A47:A49"/>
    <mergeCell ref="C47:C48"/>
    <mergeCell ref="D47:D48"/>
    <mergeCell ref="E47:E49"/>
    <mergeCell ref="A50:A53"/>
    <mergeCell ref="G14:G16"/>
    <mergeCell ref="F17:F18"/>
    <mergeCell ref="G17:G19"/>
    <mergeCell ref="F20:F22"/>
    <mergeCell ref="G20:G23"/>
    <mergeCell ref="F26:F28"/>
    <mergeCell ref="G26:G29"/>
    <mergeCell ref="A76:B76"/>
    <mergeCell ref="D76:E76"/>
    <mergeCell ref="A74:A75"/>
    <mergeCell ref="C74:C75"/>
    <mergeCell ref="D74:D75"/>
    <mergeCell ref="E74:E75"/>
    <mergeCell ref="C50:C51"/>
    <mergeCell ref="D50:D51"/>
    <mergeCell ref="E50:E53"/>
    <mergeCell ref="A38:A43"/>
    <mergeCell ref="C38:C40"/>
    <mergeCell ref="D38:D40"/>
    <mergeCell ref="E38:E41"/>
    <mergeCell ref="A44:A46"/>
    <mergeCell ref="C44:C45"/>
    <mergeCell ref="D44:D45"/>
    <mergeCell ref="E44:E46"/>
    <mergeCell ref="G50:G53"/>
    <mergeCell ref="F56:F58"/>
    <mergeCell ref="G56:G59"/>
    <mergeCell ref="F32:F34"/>
    <mergeCell ref="G32:G35"/>
    <mergeCell ref="F38:F40"/>
    <mergeCell ref="G38:G41"/>
    <mergeCell ref="F44:F45"/>
    <mergeCell ref="G44:G46"/>
    <mergeCell ref="I20:I23"/>
    <mergeCell ref="H26:H28"/>
    <mergeCell ref="I26:I29"/>
    <mergeCell ref="H32:H34"/>
    <mergeCell ref="I32:I35"/>
    <mergeCell ref="F76:G76"/>
    <mergeCell ref="H5:H6"/>
    <mergeCell ref="I5:I7"/>
    <mergeCell ref="H8:H9"/>
    <mergeCell ref="I8:I10"/>
    <mergeCell ref="H11:H12"/>
    <mergeCell ref="I11:I13"/>
    <mergeCell ref="H14:H15"/>
    <mergeCell ref="I14:I16"/>
    <mergeCell ref="H17:H18"/>
    <mergeCell ref="F62:F64"/>
    <mergeCell ref="G62:G65"/>
    <mergeCell ref="F68:F70"/>
    <mergeCell ref="G68:G71"/>
    <mergeCell ref="F74:F75"/>
    <mergeCell ref="G74:G75"/>
    <mergeCell ref="F47:F48"/>
    <mergeCell ref="G47:G49"/>
    <mergeCell ref="F50:F51"/>
    <mergeCell ref="H68:H70"/>
    <mergeCell ref="I68:I71"/>
    <mergeCell ref="H74:H75"/>
    <mergeCell ref="I74:I75"/>
    <mergeCell ref="H76:I76"/>
    <mergeCell ref="J5:J6"/>
    <mergeCell ref="J17:J18"/>
    <mergeCell ref="J38:J40"/>
    <mergeCell ref="J56:J58"/>
    <mergeCell ref="J76:K76"/>
    <mergeCell ref="H50:H51"/>
    <mergeCell ref="I50:I53"/>
    <mergeCell ref="H56:H58"/>
    <mergeCell ref="I56:I59"/>
    <mergeCell ref="H62:H64"/>
    <mergeCell ref="I62:I65"/>
    <mergeCell ref="H38:H40"/>
    <mergeCell ref="I38:I41"/>
    <mergeCell ref="H44:H45"/>
    <mergeCell ref="I44:I46"/>
    <mergeCell ref="H47:H48"/>
    <mergeCell ref="I47:I49"/>
    <mergeCell ref="I17:I19"/>
    <mergeCell ref="H20:H22"/>
    <mergeCell ref="J68:J70"/>
    <mergeCell ref="K68:K71"/>
    <mergeCell ref="J74:J75"/>
    <mergeCell ref="K74:K75"/>
    <mergeCell ref="K38:K41"/>
    <mergeCell ref="J44:J45"/>
    <mergeCell ref="K44:K46"/>
    <mergeCell ref="J47:J48"/>
    <mergeCell ref="K47:K49"/>
    <mergeCell ref="J50:J51"/>
    <mergeCell ref="K50:K53"/>
    <mergeCell ref="L5:L6"/>
    <mergeCell ref="M5:M7"/>
    <mergeCell ref="L8:L9"/>
    <mergeCell ref="M8:M10"/>
    <mergeCell ref="L11:L12"/>
    <mergeCell ref="M11:M13"/>
    <mergeCell ref="K56:K59"/>
    <mergeCell ref="J62:J64"/>
    <mergeCell ref="K62:K65"/>
    <mergeCell ref="K17:K19"/>
    <mergeCell ref="J20:J22"/>
    <mergeCell ref="K20:K23"/>
    <mergeCell ref="J26:J28"/>
    <mergeCell ref="K26:K29"/>
    <mergeCell ref="J32:J34"/>
    <mergeCell ref="K32:K35"/>
    <mergeCell ref="K5:K7"/>
    <mergeCell ref="J8:J9"/>
    <mergeCell ref="K8:K10"/>
    <mergeCell ref="J11:J12"/>
    <mergeCell ref="K11:K13"/>
    <mergeCell ref="J14:J15"/>
    <mergeCell ref="K14:K16"/>
    <mergeCell ref="L76:M76"/>
    <mergeCell ref="N5:N6"/>
    <mergeCell ref="O5:O7"/>
    <mergeCell ref="N8:N9"/>
    <mergeCell ref="O8:O10"/>
    <mergeCell ref="N11:N12"/>
    <mergeCell ref="O11:O13"/>
    <mergeCell ref="N14:N15"/>
    <mergeCell ref="L56:L58"/>
    <mergeCell ref="M56:M59"/>
    <mergeCell ref="L62:L64"/>
    <mergeCell ref="M62:M65"/>
    <mergeCell ref="L68:L70"/>
    <mergeCell ref="M68:M71"/>
    <mergeCell ref="L44:L45"/>
    <mergeCell ref="M44:M46"/>
    <mergeCell ref="L47:L48"/>
    <mergeCell ref="M47:M49"/>
    <mergeCell ref="L50:L51"/>
    <mergeCell ref="M50:M53"/>
    <mergeCell ref="L26:L28"/>
    <mergeCell ref="M26:M29"/>
    <mergeCell ref="L32:L34"/>
    <mergeCell ref="M32:M35"/>
    <mergeCell ref="O14:O16"/>
    <mergeCell ref="N17:N18"/>
    <mergeCell ref="O17:O19"/>
    <mergeCell ref="N20:N22"/>
    <mergeCell ref="O20:O23"/>
    <mergeCell ref="N26:N28"/>
    <mergeCell ref="O26:O29"/>
    <mergeCell ref="L74:L75"/>
    <mergeCell ref="M74:M75"/>
    <mergeCell ref="L38:L40"/>
    <mergeCell ref="M38:M41"/>
    <mergeCell ref="L14:L15"/>
    <mergeCell ref="M14:M16"/>
    <mergeCell ref="L17:L18"/>
    <mergeCell ref="M17:M19"/>
    <mergeCell ref="L20:L22"/>
    <mergeCell ref="M20:M23"/>
    <mergeCell ref="O50:O53"/>
    <mergeCell ref="N56:N58"/>
    <mergeCell ref="O56:O59"/>
    <mergeCell ref="N32:N34"/>
    <mergeCell ref="O32:O35"/>
    <mergeCell ref="N38:N40"/>
    <mergeCell ref="O38:O41"/>
    <mergeCell ref="N44:N45"/>
    <mergeCell ref="O44:O46"/>
    <mergeCell ref="Q20:Q23"/>
    <mergeCell ref="P26:P28"/>
    <mergeCell ref="Q26:Q29"/>
    <mergeCell ref="P32:P34"/>
    <mergeCell ref="Q32:Q35"/>
    <mergeCell ref="N76:O76"/>
    <mergeCell ref="P5:P6"/>
    <mergeCell ref="Q5:Q7"/>
    <mergeCell ref="P8:P9"/>
    <mergeCell ref="Q8:Q10"/>
    <mergeCell ref="P11:P12"/>
    <mergeCell ref="Q11:Q13"/>
    <mergeCell ref="P14:P15"/>
    <mergeCell ref="Q14:Q16"/>
    <mergeCell ref="P17:P18"/>
    <mergeCell ref="N62:N64"/>
    <mergeCell ref="O62:O65"/>
    <mergeCell ref="N68:N70"/>
    <mergeCell ref="O68:O71"/>
    <mergeCell ref="N74:N75"/>
    <mergeCell ref="O74:O75"/>
    <mergeCell ref="N47:N48"/>
    <mergeCell ref="O47:O49"/>
    <mergeCell ref="N50:N51"/>
    <mergeCell ref="P68:P70"/>
    <mergeCell ref="Q68:Q71"/>
    <mergeCell ref="P74:P75"/>
    <mergeCell ref="Q74:Q75"/>
    <mergeCell ref="P76:Q76"/>
    <mergeCell ref="R5:R6"/>
    <mergeCell ref="R17:R18"/>
    <mergeCell ref="R38:R40"/>
    <mergeCell ref="R56:R58"/>
    <mergeCell ref="R76:S76"/>
    <mergeCell ref="P50:P51"/>
    <mergeCell ref="Q50:Q53"/>
    <mergeCell ref="P56:P58"/>
    <mergeCell ref="Q56:Q59"/>
    <mergeCell ref="P62:P64"/>
    <mergeCell ref="Q62:Q65"/>
    <mergeCell ref="P38:P40"/>
    <mergeCell ref="Q38:Q41"/>
    <mergeCell ref="P44:P45"/>
    <mergeCell ref="Q44:Q46"/>
    <mergeCell ref="P47:P48"/>
    <mergeCell ref="Q47:Q49"/>
    <mergeCell ref="Q17:Q19"/>
    <mergeCell ref="P20:P22"/>
    <mergeCell ref="S17:S19"/>
    <mergeCell ref="R20:R22"/>
    <mergeCell ref="S20:S23"/>
    <mergeCell ref="R26:R28"/>
    <mergeCell ref="S26:S29"/>
    <mergeCell ref="R32:R34"/>
    <mergeCell ref="S32:S35"/>
    <mergeCell ref="S5:S7"/>
    <mergeCell ref="R8:R9"/>
    <mergeCell ref="S8:S10"/>
    <mergeCell ref="R11:R12"/>
    <mergeCell ref="S11:S13"/>
    <mergeCell ref="R14:R15"/>
    <mergeCell ref="S14:S16"/>
    <mergeCell ref="R62:R64"/>
    <mergeCell ref="S62:S65"/>
    <mergeCell ref="R68:R70"/>
    <mergeCell ref="S68:S71"/>
    <mergeCell ref="R74:R75"/>
    <mergeCell ref="S74:S75"/>
    <mergeCell ref="S38:S41"/>
    <mergeCell ref="R44:R45"/>
    <mergeCell ref="S44:S46"/>
    <mergeCell ref="R47:R48"/>
    <mergeCell ref="S47:S49"/>
    <mergeCell ref="R50:R51"/>
    <mergeCell ref="S50:S53"/>
    <mergeCell ref="T76:U76"/>
    <mergeCell ref="D2:E2"/>
    <mergeCell ref="F2:G2"/>
    <mergeCell ref="H2:I2"/>
    <mergeCell ref="J2:K2"/>
    <mergeCell ref="L2:M2"/>
    <mergeCell ref="N2:O2"/>
    <mergeCell ref="P2:Q2"/>
    <mergeCell ref="T56:T58"/>
    <mergeCell ref="U56:U59"/>
    <mergeCell ref="T62:T64"/>
    <mergeCell ref="U62:U65"/>
    <mergeCell ref="T68:T70"/>
    <mergeCell ref="U68:U71"/>
    <mergeCell ref="T44:T45"/>
    <mergeCell ref="U44:U46"/>
    <mergeCell ref="T47:T48"/>
    <mergeCell ref="U47:U49"/>
    <mergeCell ref="T50:T51"/>
    <mergeCell ref="U50:U53"/>
    <mergeCell ref="T26:T28"/>
    <mergeCell ref="U26:U29"/>
    <mergeCell ref="T32:T34"/>
    <mergeCell ref="U32:U35"/>
    <mergeCell ref="R2:S2"/>
    <mergeCell ref="T2:U2"/>
    <mergeCell ref="V5:V6"/>
    <mergeCell ref="W5:W7"/>
    <mergeCell ref="V8:V9"/>
    <mergeCell ref="W8:W10"/>
    <mergeCell ref="V2:W2"/>
    <mergeCell ref="T74:T75"/>
    <mergeCell ref="U74:U75"/>
    <mergeCell ref="T38:T40"/>
    <mergeCell ref="U38:U41"/>
    <mergeCell ref="T14:T15"/>
    <mergeCell ref="U14:U16"/>
    <mergeCell ref="T17:T18"/>
    <mergeCell ref="U17:U19"/>
    <mergeCell ref="T20:T22"/>
    <mergeCell ref="U20:U23"/>
    <mergeCell ref="T5:T6"/>
    <mergeCell ref="U5:U7"/>
    <mergeCell ref="T8:T9"/>
    <mergeCell ref="U8:U10"/>
    <mergeCell ref="T11:T12"/>
    <mergeCell ref="U11:U13"/>
    <mergeCell ref="S56:S59"/>
    <mergeCell ref="V76:W76"/>
    <mergeCell ref="X5:X6"/>
    <mergeCell ref="X17:X18"/>
    <mergeCell ref="X38:X40"/>
    <mergeCell ref="X56:X58"/>
    <mergeCell ref="X76:Y76"/>
    <mergeCell ref="V50:V51"/>
    <mergeCell ref="W50:W53"/>
    <mergeCell ref="V56:V58"/>
    <mergeCell ref="W56:W59"/>
    <mergeCell ref="V62:V64"/>
    <mergeCell ref="W62:W65"/>
    <mergeCell ref="V38:V40"/>
    <mergeCell ref="W38:W41"/>
    <mergeCell ref="V44:V45"/>
    <mergeCell ref="W44:W46"/>
    <mergeCell ref="V47:V48"/>
    <mergeCell ref="W47:W49"/>
    <mergeCell ref="V20:V22"/>
    <mergeCell ref="W20:W23"/>
    <mergeCell ref="V26:V28"/>
    <mergeCell ref="W26:W29"/>
    <mergeCell ref="V32:V34"/>
    <mergeCell ref="W32:W35"/>
    <mergeCell ref="Y8:Y10"/>
    <mergeCell ref="X11:X12"/>
    <mergeCell ref="Y11:Y13"/>
    <mergeCell ref="X14:X15"/>
    <mergeCell ref="Y14:Y16"/>
    <mergeCell ref="V68:V70"/>
    <mergeCell ref="W68:W71"/>
    <mergeCell ref="V74:V75"/>
    <mergeCell ref="W74:W75"/>
    <mergeCell ref="V11:V12"/>
    <mergeCell ref="W11:W13"/>
    <mergeCell ref="V14:V15"/>
    <mergeCell ref="W14:W16"/>
    <mergeCell ref="V17:V18"/>
    <mergeCell ref="W17:W19"/>
    <mergeCell ref="X2:Y2"/>
    <mergeCell ref="Y56:Y59"/>
    <mergeCell ref="X62:X64"/>
    <mergeCell ref="Y62:Y65"/>
    <mergeCell ref="X68:X70"/>
    <mergeCell ref="Y68:Y71"/>
    <mergeCell ref="X74:X75"/>
    <mergeCell ref="Y74:Y75"/>
    <mergeCell ref="Y38:Y41"/>
    <mergeCell ref="X44:X45"/>
    <mergeCell ref="Y44:Y46"/>
    <mergeCell ref="X47:X48"/>
    <mergeCell ref="Y47:Y49"/>
    <mergeCell ref="X50:X51"/>
    <mergeCell ref="Y50:Y53"/>
    <mergeCell ref="Y17:Y19"/>
    <mergeCell ref="X20:X22"/>
    <mergeCell ref="Y20:Y23"/>
    <mergeCell ref="X26:X28"/>
    <mergeCell ref="Y26:Y29"/>
    <mergeCell ref="X32:X34"/>
    <mergeCell ref="Y32:Y35"/>
    <mergeCell ref="Y5:Y7"/>
    <mergeCell ref="X8:X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</dc:creator>
  <cp:keywords/>
  <dc:description/>
  <cp:lastModifiedBy>ADMIN</cp:lastModifiedBy>
  <cp:lastPrinted>2023-01-11T08:43:46Z</cp:lastPrinted>
  <dcterms:created xsi:type="dcterms:W3CDTF">2013-03-13T02:19:29Z</dcterms:created>
  <dcterms:modified xsi:type="dcterms:W3CDTF">2023-01-23T08:04:33Z</dcterms:modified>
  <cp:category/>
  <cp:version/>
  <cp:contentType/>
  <cp:contentStatus/>
</cp:coreProperties>
</file>